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an\Documents\Research\sec53\Manuscript\datasets\"/>
    </mc:Choice>
  </mc:AlternateContent>
  <xr:revisionPtr revIDLastSave="0" documentId="13_ncr:1_{5306005D-91BB-433D-8380-FD37939A59FD}" xr6:coauthVersionLast="47" xr6:coauthVersionMax="47" xr10:uidLastSave="{00000000-0000-0000-0000-000000000000}"/>
  <bookViews>
    <workbookView xWindow="28692" yWindow="-108" windowWidth="27852" windowHeight="16416" xr2:uid="{65F6675C-6BF3-B149-B62A-A8D8A2DB564B}"/>
  </bookViews>
  <sheets>
    <sheet name="Log Likelihood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6" i="5" l="1"/>
  <c r="D36" i="5"/>
  <c r="S35" i="5"/>
  <c r="D35" i="5"/>
  <c r="S34" i="5"/>
  <c r="D34" i="5"/>
  <c r="S33" i="5"/>
  <c r="D33" i="5"/>
  <c r="S32" i="5"/>
  <c r="D32" i="5"/>
  <c r="S31" i="5"/>
  <c r="D31" i="5"/>
  <c r="S30" i="5"/>
  <c r="D30" i="5"/>
  <c r="S29" i="5"/>
  <c r="D29" i="5"/>
  <c r="S28" i="5"/>
  <c r="D28" i="5"/>
  <c r="S27" i="5"/>
  <c r="D27" i="5"/>
  <c r="S26" i="5"/>
  <c r="D26" i="5"/>
  <c r="S25" i="5"/>
  <c r="D25" i="5"/>
  <c r="S24" i="5"/>
  <c r="D24" i="5"/>
  <c r="S23" i="5"/>
  <c r="D23" i="5"/>
  <c r="S22" i="5"/>
  <c r="D22" i="5"/>
  <c r="S21" i="5"/>
  <c r="D21" i="5"/>
  <c r="J17" i="5"/>
  <c r="I17" i="5"/>
  <c r="H17" i="5"/>
  <c r="G17" i="5"/>
  <c r="F17" i="5"/>
  <c r="J16" i="5"/>
  <c r="I16" i="5"/>
  <c r="H16" i="5"/>
  <c r="G16" i="5"/>
  <c r="F16" i="5"/>
  <c r="D14" i="5"/>
  <c r="D13" i="5"/>
  <c r="D11" i="5"/>
  <c r="D10" i="5"/>
  <c r="D9" i="5"/>
  <c r="D8" i="5"/>
  <c r="D7" i="5"/>
  <c r="D6" i="5"/>
  <c r="D5" i="5"/>
  <c r="D4" i="5"/>
  <c r="L25" i="5" l="1"/>
  <c r="M14" i="5"/>
  <c r="AA22" i="5"/>
  <c r="M23" i="5"/>
  <c r="L35" i="5"/>
  <c r="L29" i="5"/>
  <c r="L23" i="5"/>
  <c r="AB31" i="5"/>
  <c r="M28" i="5"/>
  <c r="AB21" i="5"/>
  <c r="AA23" i="5"/>
  <c r="L31" i="5"/>
  <c r="L27" i="5"/>
  <c r="AA21" i="5"/>
  <c r="AB33" i="5"/>
  <c r="AB27" i="5"/>
  <c r="AB25" i="5"/>
  <c r="M34" i="5"/>
  <c r="M32" i="5"/>
  <c r="M26" i="5"/>
  <c r="M22" i="5"/>
  <c r="AA35" i="5"/>
  <c r="AA29" i="5"/>
  <c r="AA25" i="5"/>
  <c r="L36" i="5"/>
  <c r="L34" i="5"/>
  <c r="L32" i="5"/>
  <c r="L30" i="5"/>
  <c r="L28" i="5"/>
  <c r="L26" i="5"/>
  <c r="L24" i="5"/>
  <c r="L22" i="5"/>
  <c r="AB36" i="5"/>
  <c r="AB34" i="5"/>
  <c r="AB32" i="5"/>
  <c r="AB30" i="5"/>
  <c r="AB28" i="5"/>
  <c r="AB26" i="5"/>
  <c r="AB24" i="5"/>
  <c r="AB22" i="5"/>
  <c r="AC22" i="5" s="1"/>
  <c r="M21" i="5"/>
  <c r="L33" i="5"/>
  <c r="M13" i="5"/>
  <c r="AB35" i="5"/>
  <c r="AB29" i="5"/>
  <c r="AB23" i="5"/>
  <c r="M36" i="5"/>
  <c r="M30" i="5"/>
  <c r="M24" i="5"/>
  <c r="AA33" i="5"/>
  <c r="AA31" i="5"/>
  <c r="AA27" i="5"/>
  <c r="AC27" i="5" s="1"/>
  <c r="L21" i="5"/>
  <c r="M35" i="5"/>
  <c r="M33" i="5"/>
  <c r="M31" i="5"/>
  <c r="M29" i="5"/>
  <c r="M27" i="5"/>
  <c r="M25" i="5"/>
  <c r="L13" i="5"/>
  <c r="N13" i="5" s="1"/>
  <c r="L14" i="5"/>
  <c r="N14" i="5" s="1"/>
  <c r="AA36" i="5"/>
  <c r="AA34" i="5"/>
  <c r="AA32" i="5"/>
  <c r="AA30" i="5"/>
  <c r="AA28" i="5"/>
  <c r="AA26" i="5"/>
  <c r="AA24" i="5"/>
  <c r="AC29" i="5" l="1"/>
  <c r="AC25" i="5"/>
  <c r="N24" i="5"/>
  <c r="N28" i="5"/>
  <c r="N35" i="5"/>
  <c r="N33" i="5"/>
  <c r="N31" i="5"/>
  <c r="N27" i="5"/>
  <c r="N23" i="5"/>
  <c r="N26" i="5"/>
  <c r="AC36" i="5"/>
  <c r="AC34" i="5"/>
  <c r="AC32" i="5"/>
  <c r="AC30" i="5"/>
  <c r="AC26" i="5"/>
  <c r="AC21" i="5"/>
  <c r="N21" i="5"/>
  <c r="AC24" i="5"/>
  <c r="N36" i="5"/>
  <c r="N34" i="5"/>
  <c r="N32" i="5"/>
  <c r="N29" i="5"/>
  <c r="N25" i="5"/>
  <c r="N30" i="5"/>
  <c r="N22" i="5"/>
  <c r="AC35" i="5"/>
  <c r="AC33" i="5"/>
  <c r="AC31" i="5"/>
  <c r="AC28" i="5"/>
  <c r="AC23" i="5"/>
</calcChain>
</file>

<file path=xl/sharedStrings.xml><?xml version="1.0" encoding="utf-8"?>
<sst xmlns="http://schemas.openxmlformats.org/spreadsheetml/2006/main" count="240" uniqueCount="29">
  <si>
    <t>Spore Viability</t>
  </si>
  <si>
    <t>4:0</t>
  </si>
  <si>
    <t>3:1</t>
  </si>
  <si>
    <t>2:2</t>
  </si>
  <si>
    <t>1:3</t>
  </si>
  <si>
    <t>0:4</t>
  </si>
  <si>
    <t>PGM1::PGM1/PGM1::pgm1*</t>
  </si>
  <si>
    <t>SEC53/sec53*</t>
  </si>
  <si>
    <t>WT</t>
  </si>
  <si>
    <t>V238M</t>
  </si>
  <si>
    <t>delete</t>
  </si>
  <si>
    <t>R64C</t>
  </si>
  <si>
    <t>T231A</t>
  </si>
  <si>
    <t>D295N</t>
  </si>
  <si>
    <t>G514C</t>
  </si>
  <si>
    <t>T521K</t>
  </si>
  <si>
    <t>F126L</t>
  </si>
  <si>
    <t>Expectation</t>
  </si>
  <si>
    <t>Suppressed</t>
  </si>
  <si>
    <t>Not suppressed</t>
  </si>
  <si>
    <t>Segregation of large colony</t>
  </si>
  <si>
    <t>Error</t>
  </si>
  <si>
    <t>PGM1/pgm1*</t>
  </si>
  <si>
    <t>No Suppression</t>
  </si>
  <si>
    <t>Error Value</t>
  </si>
  <si>
    <t>P{data|sup}</t>
  </si>
  <si>
    <t>P{data|~sup}</t>
  </si>
  <si>
    <t>log likelihood</t>
  </si>
  <si>
    <t>S120A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</si>
</sst>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i/>
      <sz val="12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ECA3B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wrapText="1"/>
    </xf>
    <xf numFmtId="2" fontId="0" fillId="0" borderId="0" xfId="0" applyNumberFormat="1" applyBorder="1" applyAlignment="1">
      <alignment wrapText="1"/>
    </xf>
    <xf numFmtId="2" fontId="6" fillId="0" borderId="0" xfId="0" applyNumberFormat="1" applyFont="1" applyBorder="1" applyAlignment="1">
      <alignment wrapText="1"/>
    </xf>
    <xf numFmtId="2" fontId="5" fillId="0" borderId="0" xfId="0" applyNumberFormat="1" applyFont="1" applyBorder="1" applyAlignment="1">
      <alignment wrapText="1"/>
    </xf>
    <xf numFmtId="2" fontId="5" fillId="0" borderId="0" xfId="0" applyNumberFormat="1" applyFont="1" applyBorder="1" applyAlignment="1">
      <alignment horizontal="center" wrapText="1"/>
    </xf>
    <xf numFmtId="2" fontId="7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9" fontId="5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8" fillId="0" borderId="0" xfId="0" applyFont="1" applyBorder="1" applyAlignment="1"/>
    <xf numFmtId="0" fontId="2" fillId="0" borderId="0" xfId="0" applyFont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/>
    <xf numFmtId="2" fontId="9" fillId="0" borderId="0" xfId="0" applyNumberFormat="1" applyFont="1" applyBorder="1" applyAlignment="1">
      <alignment wrapText="1"/>
    </xf>
    <xf numFmtId="2" fontId="2" fillId="0" borderId="0" xfId="0" applyNumberFormat="1" applyFont="1" applyBorder="1" applyAlignment="1">
      <alignment wrapText="1"/>
    </xf>
    <xf numFmtId="2" fontId="2" fillId="0" borderId="0" xfId="0" applyNumberFormat="1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center" wrapText="1"/>
    </xf>
    <xf numFmtId="2" fontId="8" fillId="0" borderId="0" xfId="0" applyNumberFormat="1" applyFont="1" applyBorder="1" applyAlignment="1">
      <alignment wrapText="1"/>
    </xf>
    <xf numFmtId="0" fontId="0" fillId="0" borderId="0" xfId="0" applyFill="1" applyBorder="1"/>
    <xf numFmtId="0" fontId="0" fillId="0" borderId="0" xfId="0" applyFont="1" applyFill="1" applyBorder="1"/>
    <xf numFmtId="0" fontId="5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Normal" xfId="0" builtinId="0"/>
  </cellStyles>
  <dxfs count="4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CA3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71D84-3D84-3546-9DA8-5456CB361EB1}">
  <dimension ref="A1:AD75"/>
  <sheetViews>
    <sheetView tabSelected="1" zoomScale="70" zoomScaleNormal="70" workbookViewId="0">
      <selection activeCell="O71" sqref="O71"/>
    </sheetView>
  </sheetViews>
  <sheetFormatPr defaultColWidth="10.796875" defaultRowHeight="16.95" customHeight="1" x14ac:dyDescent="0.3"/>
  <cols>
    <col min="1" max="3" width="13.296875" style="3" customWidth="1"/>
    <col min="4" max="4" width="14.5" style="3" customWidth="1"/>
    <col min="5" max="5" width="2.796875" style="3" customWidth="1"/>
    <col min="6" max="10" width="10.796875" style="3"/>
    <col min="11" max="11" width="2.296875" style="3" customWidth="1"/>
    <col min="12" max="13" width="12.296875" style="3" bestFit="1" customWidth="1"/>
    <col min="14" max="16" width="10.796875" style="3"/>
    <col min="17" max="18" width="13.296875" style="3" customWidth="1"/>
    <col min="19" max="19" width="14.5" style="3" customWidth="1"/>
    <col min="20" max="20" width="2.796875" style="3" customWidth="1"/>
    <col min="21" max="25" width="10.796875" style="3"/>
    <col min="26" max="26" width="2.296875" style="3" customWidth="1"/>
    <col min="27" max="28" width="12.296875" style="3" bestFit="1" customWidth="1"/>
    <col min="29" max="16384" width="10.796875" style="3"/>
  </cols>
  <sheetData>
    <row r="1" spans="2:30" ht="16.95" customHeight="1" x14ac:dyDescent="0.3">
      <c r="C1" s="1"/>
      <c r="D1" s="1"/>
      <c r="E1" s="1"/>
      <c r="F1" s="17"/>
      <c r="G1" s="1"/>
      <c r="H1" s="1"/>
      <c r="I1" s="1"/>
      <c r="J1" s="1"/>
      <c r="K1" s="1"/>
      <c r="L1" s="1"/>
      <c r="M1" s="1"/>
      <c r="N1" s="1"/>
      <c r="O1" s="1"/>
      <c r="R1" s="1"/>
      <c r="S1" s="1"/>
      <c r="T1" s="1"/>
      <c r="U1" s="17"/>
      <c r="V1" s="1"/>
      <c r="W1" s="1"/>
      <c r="X1" s="1"/>
      <c r="Y1" s="1"/>
      <c r="Z1" s="1"/>
      <c r="AA1" s="1"/>
      <c r="AB1" s="1"/>
      <c r="AC1" s="1"/>
      <c r="AD1" s="1"/>
    </row>
    <row r="2" spans="2:30" ht="16.95" customHeight="1" x14ac:dyDescent="0.3">
      <c r="B2" s="23"/>
      <c r="C2" s="24"/>
      <c r="D2" s="24"/>
      <c r="E2" s="23"/>
      <c r="F2" s="35" t="s">
        <v>20</v>
      </c>
      <c r="G2" s="35"/>
      <c r="H2" s="35"/>
      <c r="I2" s="35"/>
      <c r="J2" s="35"/>
      <c r="K2" s="5"/>
      <c r="L2" s="2"/>
      <c r="M2" s="2"/>
      <c r="N2" s="2"/>
      <c r="O2" s="2"/>
      <c r="Q2" s="6"/>
      <c r="R2" s="7"/>
      <c r="S2" s="7"/>
      <c r="T2" s="6"/>
      <c r="U2" s="36"/>
      <c r="V2" s="36"/>
      <c r="W2" s="36"/>
      <c r="X2" s="36"/>
      <c r="Y2" s="36"/>
      <c r="Z2" s="5"/>
      <c r="AA2" s="2"/>
      <c r="AB2" s="2"/>
      <c r="AC2" s="2"/>
      <c r="AD2" s="2"/>
    </row>
    <row r="3" spans="2:30" s="8" customFormat="1" ht="34.950000000000003" customHeight="1" x14ac:dyDescent="0.3">
      <c r="B3" s="27" t="s">
        <v>7</v>
      </c>
      <c r="C3" s="27" t="s">
        <v>22</v>
      </c>
      <c r="D3" s="28" t="s">
        <v>0</v>
      </c>
      <c r="E3" s="29"/>
      <c r="F3" s="30" t="s">
        <v>1</v>
      </c>
      <c r="G3" s="30" t="s">
        <v>2</v>
      </c>
      <c r="H3" s="30" t="s">
        <v>3</v>
      </c>
      <c r="I3" s="30" t="s">
        <v>4</v>
      </c>
      <c r="J3" s="30" t="s">
        <v>5</v>
      </c>
      <c r="K3" s="4"/>
      <c r="Q3" s="9"/>
      <c r="R3" s="9"/>
      <c r="S3" s="10"/>
      <c r="T3" s="11"/>
      <c r="U3" s="12"/>
      <c r="V3" s="12"/>
      <c r="W3" s="12"/>
      <c r="X3" s="12"/>
      <c r="Y3" s="12"/>
      <c r="Z3" s="4"/>
    </row>
    <row r="4" spans="2:30" s="13" customFormat="1" ht="16.95" customHeight="1" x14ac:dyDescent="0.3">
      <c r="B4" s="20" t="s">
        <v>8</v>
      </c>
      <c r="C4" s="14" t="s">
        <v>8</v>
      </c>
      <c r="D4" s="15">
        <f t="shared" ref="D4:D11" si="0">(F4*4+G4*3+H4*2+I4)/40</f>
        <v>0.97499999999999998</v>
      </c>
      <c r="E4" s="4"/>
      <c r="F4" s="14">
        <v>9</v>
      </c>
      <c r="G4" s="14">
        <v>1</v>
      </c>
      <c r="H4" s="14">
        <v>0</v>
      </c>
      <c r="I4" s="14">
        <v>0</v>
      </c>
      <c r="J4" s="14">
        <v>0</v>
      </c>
      <c r="K4" s="4"/>
      <c r="Q4" s="20"/>
      <c r="R4" s="14"/>
      <c r="S4" s="15"/>
      <c r="T4" s="4"/>
      <c r="U4" s="14"/>
      <c r="V4" s="14"/>
      <c r="W4" s="14"/>
      <c r="X4" s="14"/>
      <c r="Y4" s="14"/>
      <c r="Z4" s="4"/>
    </row>
    <row r="5" spans="2:30" ht="16.95" customHeight="1" x14ac:dyDescent="0.3">
      <c r="B5" s="20" t="s">
        <v>8</v>
      </c>
      <c r="C5" s="14" t="s">
        <v>11</v>
      </c>
      <c r="D5" s="15">
        <f t="shared" si="0"/>
        <v>0.92500000000000004</v>
      </c>
      <c r="E5" s="4"/>
      <c r="F5" s="14">
        <v>8</v>
      </c>
      <c r="G5" s="14">
        <v>1</v>
      </c>
      <c r="H5" s="14">
        <v>1</v>
      </c>
      <c r="I5" s="14">
        <v>0</v>
      </c>
      <c r="J5" s="14">
        <v>0</v>
      </c>
      <c r="K5" s="4"/>
      <c r="Q5" s="20"/>
      <c r="R5" s="14"/>
      <c r="S5" s="15"/>
      <c r="T5" s="4"/>
      <c r="U5" s="14"/>
      <c r="V5" s="14"/>
      <c r="W5" s="14"/>
      <c r="X5" s="14"/>
      <c r="Y5" s="14"/>
      <c r="Z5" s="4"/>
    </row>
    <row r="6" spans="2:30" ht="16.95" customHeight="1" x14ac:dyDescent="0.3">
      <c r="B6" s="20" t="s">
        <v>8</v>
      </c>
      <c r="C6" s="14" t="s">
        <v>12</v>
      </c>
      <c r="D6" s="15">
        <f t="shared" si="0"/>
        <v>1</v>
      </c>
      <c r="E6" s="14"/>
      <c r="F6" s="14">
        <v>10</v>
      </c>
      <c r="G6" s="14">
        <v>0</v>
      </c>
      <c r="H6" s="14">
        <v>0</v>
      </c>
      <c r="I6" s="14">
        <v>0</v>
      </c>
      <c r="J6" s="14">
        <v>0</v>
      </c>
      <c r="K6" s="4"/>
      <c r="Q6" s="20"/>
      <c r="R6" s="14"/>
      <c r="S6" s="15"/>
      <c r="T6" s="14"/>
      <c r="U6" s="14"/>
      <c r="V6" s="14"/>
      <c r="W6" s="14"/>
      <c r="X6" s="14"/>
      <c r="Y6" s="14"/>
      <c r="Z6" s="4"/>
    </row>
    <row r="7" spans="2:30" ht="16.95" customHeight="1" x14ac:dyDescent="0.3">
      <c r="B7" s="20" t="s">
        <v>8</v>
      </c>
      <c r="C7" s="14" t="s">
        <v>13</v>
      </c>
      <c r="D7" s="15">
        <f t="shared" si="0"/>
        <v>0.97499999999999998</v>
      </c>
      <c r="F7" s="21">
        <v>9</v>
      </c>
      <c r="G7" s="20">
        <v>1</v>
      </c>
      <c r="H7" s="21">
        <v>0</v>
      </c>
      <c r="I7" s="20">
        <v>0</v>
      </c>
      <c r="J7" s="21">
        <v>0</v>
      </c>
      <c r="Q7" s="20"/>
      <c r="R7" s="14"/>
      <c r="S7" s="15"/>
      <c r="U7" s="21"/>
      <c r="V7" s="20"/>
      <c r="W7" s="21"/>
      <c r="X7" s="20"/>
      <c r="Y7" s="21"/>
    </row>
    <row r="8" spans="2:30" ht="16.95" customHeight="1" x14ac:dyDescent="0.3">
      <c r="B8" s="20" t="s">
        <v>8</v>
      </c>
      <c r="C8" s="14" t="s">
        <v>14</v>
      </c>
      <c r="D8" s="15">
        <f t="shared" si="0"/>
        <v>1</v>
      </c>
      <c r="F8" s="21">
        <v>10</v>
      </c>
      <c r="G8" s="21">
        <v>0</v>
      </c>
      <c r="H8" s="21">
        <v>0</v>
      </c>
      <c r="I8" s="20">
        <v>0</v>
      </c>
      <c r="J8" s="21">
        <v>0</v>
      </c>
      <c r="Q8" s="20"/>
      <c r="R8" s="14"/>
      <c r="S8" s="15"/>
      <c r="U8" s="21"/>
      <c r="V8" s="21"/>
      <c r="W8" s="21"/>
      <c r="X8" s="20"/>
      <c r="Y8" s="21"/>
    </row>
    <row r="9" spans="2:30" ht="16.95" customHeight="1" x14ac:dyDescent="0.3">
      <c r="B9" s="20" t="s">
        <v>8</v>
      </c>
      <c r="C9" s="14" t="s">
        <v>15</v>
      </c>
      <c r="D9" s="15">
        <f t="shared" si="0"/>
        <v>0.97499999999999998</v>
      </c>
      <c r="F9" s="21">
        <v>9</v>
      </c>
      <c r="G9" s="21">
        <v>1</v>
      </c>
      <c r="H9" s="21">
        <v>0</v>
      </c>
      <c r="I9" s="20">
        <v>0</v>
      </c>
      <c r="J9" s="21">
        <v>0</v>
      </c>
      <c r="Q9" s="20"/>
      <c r="R9" s="14"/>
      <c r="S9" s="15"/>
      <c r="U9" s="21"/>
      <c r="V9" s="21"/>
      <c r="W9" s="21"/>
      <c r="X9" s="20"/>
      <c r="Y9" s="21"/>
    </row>
    <row r="10" spans="2:30" ht="16.95" customHeight="1" x14ac:dyDescent="0.3">
      <c r="B10" s="20" t="s">
        <v>8</v>
      </c>
      <c r="C10" s="14" t="s">
        <v>10</v>
      </c>
      <c r="D10" s="15">
        <f t="shared" si="0"/>
        <v>1</v>
      </c>
      <c r="F10" s="21">
        <v>10</v>
      </c>
      <c r="G10" s="21">
        <v>0</v>
      </c>
      <c r="H10" s="21">
        <v>0</v>
      </c>
      <c r="I10" s="20">
        <v>0</v>
      </c>
      <c r="J10" s="21">
        <v>0</v>
      </c>
      <c r="Q10" s="20"/>
      <c r="R10" s="14"/>
      <c r="S10" s="15"/>
      <c r="U10" s="21"/>
      <c r="V10" s="21"/>
      <c r="W10" s="21"/>
      <c r="X10" s="20"/>
      <c r="Y10" s="21"/>
    </row>
    <row r="11" spans="2:30" ht="16.95" customHeight="1" x14ac:dyDescent="0.3">
      <c r="B11" s="20" t="s">
        <v>8</v>
      </c>
      <c r="C11" s="14" t="s">
        <v>28</v>
      </c>
      <c r="D11" s="15">
        <f t="shared" si="0"/>
        <v>1</v>
      </c>
      <c r="F11" s="21">
        <v>10</v>
      </c>
      <c r="G11" s="22">
        <v>0</v>
      </c>
      <c r="H11" s="21">
        <v>0</v>
      </c>
      <c r="I11" s="20">
        <v>0</v>
      </c>
      <c r="J11" s="21">
        <v>0</v>
      </c>
      <c r="Q11" s="20"/>
      <c r="R11" s="14"/>
      <c r="S11" s="15"/>
      <c r="U11" s="21"/>
      <c r="V11" s="22"/>
      <c r="W11" s="21"/>
      <c r="X11" s="20"/>
      <c r="Y11" s="21"/>
    </row>
    <row r="12" spans="2:30" ht="16.95" customHeight="1" x14ac:dyDescent="0.3">
      <c r="L12" s="30" t="s">
        <v>25</v>
      </c>
      <c r="M12" s="30" t="s">
        <v>26</v>
      </c>
      <c r="N12" s="30"/>
    </row>
    <row r="13" spans="2:30" ht="16.95" customHeight="1" x14ac:dyDescent="0.3">
      <c r="B13" s="14" t="s">
        <v>17</v>
      </c>
      <c r="C13" s="14" t="s">
        <v>18</v>
      </c>
      <c r="D13" s="15">
        <f t="shared" ref="D13:D14" si="1">(F13*4+G13*3+H13*2+I13)/40</f>
        <v>0.75</v>
      </c>
      <c r="E13" s="4"/>
      <c r="F13" s="16">
        <v>1.6666666666666667</v>
      </c>
      <c r="G13" s="16">
        <v>6.666666666666667</v>
      </c>
      <c r="H13" s="16">
        <v>1.6666666666666667</v>
      </c>
      <c r="I13" s="16">
        <v>0</v>
      </c>
      <c r="J13" s="16">
        <v>0</v>
      </c>
      <c r="K13" s="4"/>
      <c r="L13" s="14">
        <f>F$16^F13*G$16^G13*H$16^H13*I$16^I13*J$16^J13</f>
        <v>1.6732459431589161E-4</v>
      </c>
      <c r="M13" s="14">
        <f>F$17^F13*G$17^G13*H$17^H13*I$17^I13*J$17^J13</f>
        <v>9.5293404906515453E-26</v>
      </c>
      <c r="N13" s="14">
        <f>LOG(L13/M13)</f>
        <v>21.244496935814777</v>
      </c>
      <c r="Q13" s="14"/>
      <c r="R13" s="14"/>
      <c r="S13" s="15"/>
      <c r="T13" s="4"/>
      <c r="U13" s="16"/>
      <c r="V13" s="16"/>
      <c r="W13" s="16"/>
      <c r="X13" s="16"/>
      <c r="Y13" s="16"/>
      <c r="Z13" s="4"/>
    </row>
    <row r="14" spans="2:30" ht="16.95" customHeight="1" x14ac:dyDescent="0.3">
      <c r="B14" s="14" t="s">
        <v>17</v>
      </c>
      <c r="C14" s="14" t="s">
        <v>19</v>
      </c>
      <c r="D14" s="15">
        <f t="shared" si="1"/>
        <v>0.5</v>
      </c>
      <c r="E14" s="14"/>
      <c r="F14" s="14">
        <v>0</v>
      </c>
      <c r="G14" s="14">
        <v>0</v>
      </c>
      <c r="H14" s="14">
        <v>10</v>
      </c>
      <c r="I14" s="14">
        <v>0</v>
      </c>
      <c r="J14" s="14">
        <v>0</v>
      </c>
      <c r="K14" s="14"/>
      <c r="L14" s="14">
        <f>F$16^F14*G$16^G14*H$16^H14*I$16^I14*J$16^J14</f>
        <v>1.6703469399698895E-8</v>
      </c>
      <c r="M14" s="14">
        <f t="shared" ref="M14" si="2">F$17^F14*G$17^G14*H$17^H14*I$17^I14*J$17^J14</f>
        <v>0.96090434512213529</v>
      </c>
      <c r="N14" s="14">
        <f t="shared" ref="N14" si="3">LOG(L14/M14)</f>
        <v>-7.7598734714305362</v>
      </c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2:30" ht="16.95" customHeight="1" x14ac:dyDescent="0.3">
      <c r="L15" s="12"/>
      <c r="M15" s="12"/>
      <c r="N15" s="12"/>
      <c r="AA15" s="12"/>
      <c r="AB15" s="12"/>
      <c r="AC15" s="12"/>
    </row>
    <row r="16" spans="2:30" ht="16.95" customHeight="1" x14ac:dyDescent="0.3">
      <c r="C16" s="14" t="s">
        <v>21</v>
      </c>
      <c r="D16" s="18">
        <v>0.01</v>
      </c>
      <c r="E16" s="4"/>
      <c r="F16" s="14">
        <f>(F13+$D16)/(10+5*$D16)</f>
        <v>0.16683250414593698</v>
      </c>
      <c r="G16" s="14">
        <f>(G13+$D16)/(10+5*$D16)</f>
        <v>0.66434494195688221</v>
      </c>
      <c r="H16" s="14">
        <f>(H13+$D16)/(10+5*$D16)</f>
        <v>0.16683250414593698</v>
      </c>
      <c r="I16" s="14">
        <f>(I13+$D16)/(10+5*$D16)</f>
        <v>9.9502487562189048E-4</v>
      </c>
      <c r="J16" s="14">
        <f>(J13+$D16)/(10+5*$D16)</f>
        <v>9.9502487562189048E-4</v>
      </c>
      <c r="L16" s="14"/>
      <c r="M16" s="14"/>
      <c r="N16" s="14"/>
      <c r="R16" s="14"/>
      <c r="S16" s="18"/>
      <c r="T16" s="4"/>
      <c r="U16" s="14"/>
      <c r="V16" s="14"/>
      <c r="W16" s="14"/>
      <c r="X16" s="14"/>
      <c r="Y16" s="14"/>
      <c r="AA16" s="14"/>
      <c r="AB16" s="14"/>
      <c r="AC16" s="14"/>
    </row>
    <row r="17" spans="2:30" ht="16.95" customHeight="1" x14ac:dyDescent="0.3">
      <c r="C17" s="14"/>
      <c r="D17" s="15"/>
      <c r="E17" s="4"/>
      <c r="F17" s="14">
        <f>(F14+$D16)/(10+5*$D16)</f>
        <v>9.9502487562189048E-4</v>
      </c>
      <c r="G17" s="14">
        <f>(G14+$D16)/(10+5*$D16)</f>
        <v>9.9502487562189048E-4</v>
      </c>
      <c r="H17" s="14">
        <f>(H14+$D16)/(10+5*$D16)</f>
        <v>0.99601990049751232</v>
      </c>
      <c r="I17" s="14">
        <f>(I14+$D16)/(10+5*$D16)</f>
        <v>9.9502487562189048E-4</v>
      </c>
      <c r="J17" s="14">
        <f>(J14+$D16)/(10+5*$D16)</f>
        <v>9.9502487562189048E-4</v>
      </c>
      <c r="L17" s="14"/>
      <c r="M17" s="14"/>
      <c r="N17" s="14"/>
      <c r="R17" s="14"/>
      <c r="S17" s="15"/>
      <c r="T17" s="4"/>
      <c r="U17" s="14"/>
      <c r="V17" s="14"/>
      <c r="W17" s="14"/>
      <c r="X17" s="14"/>
      <c r="Y17" s="14"/>
      <c r="AA17" s="14"/>
      <c r="AB17" s="14"/>
      <c r="AC17" s="14"/>
    </row>
    <row r="19" spans="2:30" ht="16.95" customHeight="1" x14ac:dyDescent="0.3">
      <c r="B19" s="23"/>
      <c r="C19" s="24"/>
      <c r="D19" s="24"/>
      <c r="E19" s="23"/>
      <c r="F19" s="35" t="s">
        <v>20</v>
      </c>
      <c r="G19" s="35"/>
      <c r="H19" s="35"/>
      <c r="I19" s="35"/>
      <c r="J19" s="35"/>
      <c r="K19" s="25"/>
      <c r="L19" s="2"/>
      <c r="M19" s="2"/>
      <c r="N19" s="2"/>
      <c r="O19" s="2"/>
      <c r="P19" s="26"/>
      <c r="Q19" s="23"/>
      <c r="R19" s="24"/>
      <c r="S19" s="24"/>
      <c r="T19" s="23"/>
      <c r="U19" s="35" t="s">
        <v>20</v>
      </c>
      <c r="V19" s="35"/>
      <c r="W19" s="35"/>
      <c r="X19" s="35"/>
      <c r="Y19" s="35"/>
      <c r="Z19" s="25"/>
      <c r="AA19" s="2"/>
      <c r="AB19" s="2"/>
      <c r="AC19" s="2"/>
      <c r="AD19" s="2"/>
    </row>
    <row r="20" spans="2:30" s="8" customFormat="1" ht="34.950000000000003" customHeight="1" x14ac:dyDescent="0.3">
      <c r="B20" s="27" t="s">
        <v>7</v>
      </c>
      <c r="C20" s="27" t="s">
        <v>22</v>
      </c>
      <c r="D20" s="28" t="s">
        <v>0</v>
      </c>
      <c r="E20" s="29"/>
      <c r="F20" s="30" t="s">
        <v>1</v>
      </c>
      <c r="G20" s="30" t="s">
        <v>2</v>
      </c>
      <c r="H20" s="30" t="s">
        <v>3</v>
      </c>
      <c r="I20" s="30" t="s">
        <v>4</v>
      </c>
      <c r="J20" s="30" t="s">
        <v>5</v>
      </c>
      <c r="K20" s="26"/>
      <c r="L20" s="30" t="s">
        <v>25</v>
      </c>
      <c r="M20" s="30" t="s">
        <v>26</v>
      </c>
      <c r="N20" s="30" t="s">
        <v>27</v>
      </c>
      <c r="O20" s="30"/>
      <c r="P20" s="31"/>
      <c r="Q20" s="27" t="s">
        <v>7</v>
      </c>
      <c r="R20" s="27" t="s">
        <v>6</v>
      </c>
      <c r="S20" s="28" t="s">
        <v>0</v>
      </c>
      <c r="T20" s="29"/>
      <c r="U20" s="30" t="s">
        <v>1</v>
      </c>
      <c r="V20" s="30" t="s">
        <v>2</v>
      </c>
      <c r="W20" s="30" t="s">
        <v>3</v>
      </c>
      <c r="X20" s="30" t="s">
        <v>4</v>
      </c>
      <c r="Y20" s="30" t="s">
        <v>5</v>
      </c>
      <c r="Z20" s="26"/>
      <c r="AA20" s="30" t="s">
        <v>25</v>
      </c>
      <c r="AB20" s="30" t="s">
        <v>26</v>
      </c>
      <c r="AC20" s="30" t="s">
        <v>27</v>
      </c>
    </row>
    <row r="21" spans="2:30" ht="16.95" customHeight="1" x14ac:dyDescent="0.3">
      <c r="B21" s="14" t="s">
        <v>9</v>
      </c>
      <c r="C21" s="14" t="s">
        <v>8</v>
      </c>
      <c r="D21" s="15">
        <f t="shared" ref="D21:D36" si="4">(F21*4+G21*3+H21*2+I21)/40</f>
        <v>0.45</v>
      </c>
      <c r="F21" s="20">
        <v>0</v>
      </c>
      <c r="G21" s="20">
        <v>0</v>
      </c>
      <c r="H21" s="20">
        <v>8</v>
      </c>
      <c r="I21" s="20">
        <v>2</v>
      </c>
      <c r="J21" s="20">
        <v>0</v>
      </c>
      <c r="L21" s="14">
        <f>F$16^F21*G$16^G21*H$16^H21*I$16^I21*J$16^J21</f>
        <v>5.9417342702152889E-13</v>
      </c>
      <c r="M21" s="14">
        <f>F$17^F21*G$17^G21*H$17^H21*I$17^I21*J$17^J21</f>
        <v>9.5898541530610794E-7</v>
      </c>
      <c r="N21" s="14">
        <f>LOG(L21/M21)</f>
        <v>-6.2078987771444289</v>
      </c>
      <c r="O21" s="14"/>
      <c r="Q21" s="14" t="s">
        <v>9</v>
      </c>
      <c r="R21" s="14" t="s">
        <v>8</v>
      </c>
      <c r="S21" s="15">
        <f>(U21*4+V21*3+W21*2+X21)/40</f>
        <v>0.5</v>
      </c>
      <c r="T21" s="4"/>
      <c r="U21" s="14">
        <v>0</v>
      </c>
      <c r="V21" s="14">
        <v>1</v>
      </c>
      <c r="W21" s="14">
        <v>8</v>
      </c>
      <c r="X21" s="14">
        <v>1</v>
      </c>
      <c r="Y21" s="14">
        <v>0</v>
      </c>
      <c r="Z21" s="4"/>
      <c r="AA21" s="14">
        <f>F$16^U21*G$16^V21*H$16^W21*I$16^X21*J$16^Y21</f>
        <v>3.9670979144137417E-10</v>
      </c>
      <c r="AB21" s="14">
        <f>F$17^U21*G$17^V21*H$17^W21*I$17^X21*J$17^Y21</f>
        <v>9.5898541530610794E-7</v>
      </c>
      <c r="AC21" s="14">
        <f t="shared" ref="AC21:AC36" si="5">LOG(AA21/AB21)</f>
        <v>-3.3833390825705152</v>
      </c>
      <c r="AD21" s="14"/>
    </row>
    <row r="22" spans="2:30" ht="16.95" customHeight="1" x14ac:dyDescent="0.3">
      <c r="B22" s="14" t="s">
        <v>9</v>
      </c>
      <c r="C22" s="14" t="s">
        <v>11</v>
      </c>
      <c r="D22" s="15">
        <f t="shared" si="4"/>
        <v>0.75</v>
      </c>
      <c r="F22" s="20">
        <v>1</v>
      </c>
      <c r="G22" s="20">
        <v>8</v>
      </c>
      <c r="H22" s="20">
        <v>1</v>
      </c>
      <c r="I22" s="20">
        <v>0</v>
      </c>
      <c r="J22" s="20">
        <v>0</v>
      </c>
      <c r="L22" s="14">
        <f t="shared" ref="L22:L36" si="6">F$16^F22*G$16^G22*H$16^H22*I$16^I22*J$16^J22</f>
        <v>1.0561130272058697E-3</v>
      </c>
      <c r="M22" s="14">
        <f t="shared" ref="M22:M36" si="7">F$17^F22*G$17^G22*H$17^H22*I$17^I22*J$17^J22</f>
        <v>9.5229928863676423E-28</v>
      </c>
      <c r="N22" s="14">
        <f t="shared" ref="N22:N35" si="8">LOG(L22/M22)</f>
        <v>24.04493693978452</v>
      </c>
      <c r="O22" s="19" t="s">
        <v>18</v>
      </c>
      <c r="Q22" s="14" t="s">
        <v>9</v>
      </c>
      <c r="R22" s="14" t="s">
        <v>11</v>
      </c>
      <c r="S22" s="15">
        <f t="shared" ref="S22:S36" si="9">(U22*4+V22*3+W22*2+X22)/40</f>
        <v>0.75</v>
      </c>
      <c r="T22" s="4"/>
      <c r="U22" s="14">
        <v>4</v>
      </c>
      <c r="V22" s="14">
        <v>2</v>
      </c>
      <c r="W22" s="14">
        <v>4</v>
      </c>
      <c r="X22" s="14">
        <v>0</v>
      </c>
      <c r="Y22" s="14">
        <v>0</v>
      </c>
      <c r="Z22" s="4"/>
      <c r="AA22" s="14">
        <f t="shared" ref="AA22:AA36" si="10">F$16^U22*G$16^V22*H$16^W22*I$16^X22*J$16^Y22</f>
        <v>2.6486990408569081E-7</v>
      </c>
      <c r="AB22" s="14">
        <f t="shared" ref="AB22:AB36" si="11">F$17^U22*G$17^V22*H$17^W22*I$17^X22*J$17^Y22</f>
        <v>9.5515904435283919E-19</v>
      </c>
      <c r="AC22" s="14">
        <f t="shared" si="5"/>
        <v>11.442956921920674</v>
      </c>
      <c r="AD22" s="19" t="s">
        <v>18</v>
      </c>
    </row>
    <row r="23" spans="2:30" ht="16.95" customHeight="1" x14ac:dyDescent="0.3">
      <c r="B23" s="14" t="s">
        <v>9</v>
      </c>
      <c r="C23" s="14" t="s">
        <v>12</v>
      </c>
      <c r="D23" s="15">
        <f t="shared" si="4"/>
        <v>0.95</v>
      </c>
      <c r="F23" s="20">
        <v>8</v>
      </c>
      <c r="G23" s="20">
        <v>2</v>
      </c>
      <c r="H23" s="20">
        <v>0</v>
      </c>
      <c r="I23" s="20">
        <v>0</v>
      </c>
      <c r="J23" s="20">
        <v>0</v>
      </c>
      <c r="L23" s="14">
        <f t="shared" si="6"/>
        <v>2.6486990408569081E-7</v>
      </c>
      <c r="M23" s="14">
        <f t="shared" si="7"/>
        <v>9.5134794069606789E-31</v>
      </c>
      <c r="N23" s="14">
        <f t="shared" si="8"/>
        <v>23.444693231837949</v>
      </c>
      <c r="O23" s="19" t="s">
        <v>18</v>
      </c>
      <c r="Q23" s="14" t="s">
        <v>9</v>
      </c>
      <c r="R23" s="14" t="s">
        <v>12</v>
      </c>
      <c r="S23" s="15">
        <f t="shared" si="9"/>
        <v>0.82499999999999996</v>
      </c>
      <c r="T23" s="4"/>
      <c r="U23" s="14">
        <v>5</v>
      </c>
      <c r="V23" s="14">
        <v>3</v>
      </c>
      <c r="W23" s="14">
        <v>2</v>
      </c>
      <c r="X23" s="14">
        <v>0</v>
      </c>
      <c r="Y23" s="14">
        <v>0</v>
      </c>
      <c r="Z23" s="4"/>
      <c r="AA23" s="14">
        <f t="shared" si="10"/>
        <v>1.0547403934068362E-6</v>
      </c>
      <c r="AB23" s="14">
        <f t="shared" si="11"/>
        <v>9.5325158792540071E-25</v>
      </c>
      <c r="AC23" s="14">
        <f t="shared" si="5"/>
        <v>18.043938041116959</v>
      </c>
      <c r="AD23" s="19" t="s">
        <v>18</v>
      </c>
    </row>
    <row r="24" spans="2:30" ht="16.95" customHeight="1" x14ac:dyDescent="0.3">
      <c r="B24" s="14" t="s">
        <v>9</v>
      </c>
      <c r="C24" s="14" t="s">
        <v>13</v>
      </c>
      <c r="D24" s="15">
        <f t="shared" si="4"/>
        <v>0.72499999999999998</v>
      </c>
      <c r="E24" s="32"/>
      <c r="F24" s="20">
        <v>1</v>
      </c>
      <c r="G24" s="20">
        <v>7</v>
      </c>
      <c r="H24" s="20">
        <v>2</v>
      </c>
      <c r="I24" s="20">
        <v>0</v>
      </c>
      <c r="J24" s="20">
        <v>0</v>
      </c>
      <c r="L24" s="14">
        <f t="shared" si="6"/>
        <v>2.6521460443562286E-4</v>
      </c>
      <c r="M24" s="14">
        <f t="shared" si="7"/>
        <v>9.5325158792540071E-25</v>
      </c>
      <c r="N24" s="14">
        <f t="shared" si="8"/>
        <v>20.444389898067556</v>
      </c>
      <c r="O24" s="19" t="s">
        <v>18</v>
      </c>
      <c r="Q24" s="14" t="s">
        <v>9</v>
      </c>
      <c r="R24" s="14" t="s">
        <v>13</v>
      </c>
      <c r="S24" s="15">
        <f t="shared" si="9"/>
        <v>0.625</v>
      </c>
      <c r="T24" s="33"/>
      <c r="U24" s="14">
        <v>2</v>
      </c>
      <c r="V24" s="14">
        <v>2</v>
      </c>
      <c r="W24" s="14">
        <v>5</v>
      </c>
      <c r="X24" s="14">
        <v>1</v>
      </c>
      <c r="Y24" s="14">
        <v>0</v>
      </c>
      <c r="Z24" s="4"/>
      <c r="AA24" s="14">
        <f t="shared" si="10"/>
        <v>1.579740978642291E-9</v>
      </c>
      <c r="AB24" s="14">
        <f t="shared" si="11"/>
        <v>9.5611420339719212E-16</v>
      </c>
      <c r="AC24" s="14">
        <f t="shared" si="5"/>
        <v>6.2180761141050898</v>
      </c>
      <c r="AD24" s="19" t="s">
        <v>18</v>
      </c>
    </row>
    <row r="25" spans="2:30" ht="16.95" customHeight="1" x14ac:dyDescent="0.3">
      <c r="B25" s="14" t="s">
        <v>9</v>
      </c>
      <c r="C25" s="14" t="s">
        <v>14</v>
      </c>
      <c r="D25" s="15">
        <f t="shared" si="4"/>
        <v>0.5</v>
      </c>
      <c r="E25" s="32"/>
      <c r="F25" s="20">
        <v>0</v>
      </c>
      <c r="G25" s="20">
        <v>0</v>
      </c>
      <c r="H25" s="20">
        <v>10</v>
      </c>
      <c r="I25" s="20">
        <v>0</v>
      </c>
      <c r="J25" s="20">
        <v>0</v>
      </c>
      <c r="L25" s="14">
        <f t="shared" si="6"/>
        <v>1.6703469399698895E-8</v>
      </c>
      <c r="M25" s="14">
        <f t="shared" si="7"/>
        <v>0.96090434512213529</v>
      </c>
      <c r="N25" s="14">
        <f t="shared" si="8"/>
        <v>-7.7598734714305362</v>
      </c>
      <c r="Q25" s="14" t="s">
        <v>9</v>
      </c>
      <c r="R25" s="14" t="s">
        <v>14</v>
      </c>
      <c r="S25" s="15">
        <f t="shared" si="9"/>
        <v>0.77500000000000002</v>
      </c>
      <c r="T25" s="33"/>
      <c r="U25" s="14">
        <v>3</v>
      </c>
      <c r="V25" s="14">
        <v>5</v>
      </c>
      <c r="W25" s="14">
        <v>2</v>
      </c>
      <c r="X25" s="14">
        <v>0</v>
      </c>
      <c r="Y25" s="14">
        <v>0</v>
      </c>
      <c r="Z25" s="4"/>
      <c r="AA25" s="14">
        <f t="shared" si="10"/>
        <v>1.6725207210066705E-5</v>
      </c>
      <c r="AB25" s="14">
        <f t="shared" si="11"/>
        <v>9.5325158792540071E-25</v>
      </c>
      <c r="AC25" s="14">
        <f t="shared" si="5"/>
        <v>19.244163969592258</v>
      </c>
      <c r="AD25" s="19" t="s">
        <v>18</v>
      </c>
    </row>
    <row r="26" spans="2:30" ht="16.95" customHeight="1" x14ac:dyDescent="0.3">
      <c r="B26" s="14" t="s">
        <v>9</v>
      </c>
      <c r="C26" s="14" t="s">
        <v>15</v>
      </c>
      <c r="D26" s="15">
        <f t="shared" si="4"/>
        <v>0.77500000000000002</v>
      </c>
      <c r="E26" s="32"/>
      <c r="F26" s="20">
        <v>1</v>
      </c>
      <c r="G26" s="20">
        <v>9</v>
      </c>
      <c r="H26" s="20">
        <v>0</v>
      </c>
      <c r="I26" s="20">
        <v>0</v>
      </c>
      <c r="J26" s="20">
        <v>0</v>
      </c>
      <c r="L26" s="14">
        <f t="shared" si="6"/>
        <v>4.2055554542611475E-3</v>
      </c>
      <c r="M26" s="14">
        <f t="shared" si="7"/>
        <v>9.5134794069606807E-31</v>
      </c>
      <c r="N26" s="14">
        <f t="shared" si="8"/>
        <v>27.645483981501489</v>
      </c>
      <c r="O26" s="19" t="s">
        <v>18</v>
      </c>
      <c r="Q26" s="14" t="s">
        <v>9</v>
      </c>
      <c r="R26" s="14" t="s">
        <v>15</v>
      </c>
      <c r="S26" s="15">
        <f t="shared" si="9"/>
        <v>0.77500000000000002</v>
      </c>
      <c r="T26" s="33"/>
      <c r="U26" s="14">
        <v>2</v>
      </c>
      <c r="V26" s="14">
        <v>7</v>
      </c>
      <c r="W26" s="14">
        <v>1</v>
      </c>
      <c r="X26" s="14">
        <v>0</v>
      </c>
      <c r="Y26" s="14">
        <v>0</v>
      </c>
      <c r="Z26" s="4"/>
      <c r="AA26" s="14">
        <f t="shared" si="10"/>
        <v>2.6521460443562292E-4</v>
      </c>
      <c r="AB26" s="14">
        <f t="shared" si="11"/>
        <v>9.5229928863676423E-28</v>
      </c>
      <c r="AC26" s="14">
        <f t="shared" si="5"/>
        <v>23.444823975546871</v>
      </c>
      <c r="AD26" s="19" t="s">
        <v>18</v>
      </c>
    </row>
    <row r="27" spans="2:30" ht="16.95" customHeight="1" x14ac:dyDescent="0.3">
      <c r="B27" s="14" t="s">
        <v>9</v>
      </c>
      <c r="C27" s="14" t="s">
        <v>10</v>
      </c>
      <c r="D27" s="15">
        <f t="shared" si="4"/>
        <v>0.65</v>
      </c>
      <c r="E27" s="32"/>
      <c r="F27" s="20">
        <v>3</v>
      </c>
      <c r="G27" s="20">
        <v>3</v>
      </c>
      <c r="H27" s="20">
        <v>2</v>
      </c>
      <c r="I27" s="20">
        <v>1</v>
      </c>
      <c r="J27" s="20">
        <v>1</v>
      </c>
      <c r="L27" s="14">
        <f t="shared" si="6"/>
        <v>3.7519074580989308E-11</v>
      </c>
      <c r="M27" s="14">
        <f t="shared" si="7"/>
        <v>9.5325158792540089E-25</v>
      </c>
      <c r="N27" s="14">
        <f t="shared" si="8"/>
        <v>13.595044580444428</v>
      </c>
      <c r="O27" s="19" t="s">
        <v>18</v>
      </c>
      <c r="Q27" s="14" t="s">
        <v>9</v>
      </c>
      <c r="R27" s="14" t="s">
        <v>10</v>
      </c>
      <c r="S27" s="15">
        <f t="shared" si="9"/>
        <v>0.5</v>
      </c>
      <c r="T27" s="33"/>
      <c r="U27" s="14">
        <v>0</v>
      </c>
      <c r="V27" s="14">
        <v>0</v>
      </c>
      <c r="W27" s="14">
        <v>10</v>
      </c>
      <c r="X27" s="14">
        <v>0</v>
      </c>
      <c r="Y27" s="14">
        <v>0</v>
      </c>
      <c r="Z27" s="4"/>
      <c r="AA27" s="14">
        <f t="shared" si="10"/>
        <v>1.6703469399698895E-8</v>
      </c>
      <c r="AB27" s="14">
        <f t="shared" si="11"/>
        <v>0.96090434512213529</v>
      </c>
      <c r="AC27" s="14">
        <f t="shared" si="5"/>
        <v>-7.7598734714305362</v>
      </c>
      <c r="AD27" s="14"/>
    </row>
    <row r="28" spans="2:30" ht="16.95" customHeight="1" x14ac:dyDescent="0.3">
      <c r="B28" s="14" t="s">
        <v>9</v>
      </c>
      <c r="C28" s="14" t="s">
        <v>28</v>
      </c>
      <c r="D28" s="15">
        <f t="shared" si="4"/>
        <v>0.67500000000000004</v>
      </c>
      <c r="E28" s="32"/>
      <c r="F28" s="20">
        <v>0</v>
      </c>
      <c r="G28" s="20">
        <v>8</v>
      </c>
      <c r="H28" s="20">
        <v>1</v>
      </c>
      <c r="I28" s="20">
        <v>1</v>
      </c>
      <c r="J28" s="20">
        <v>0</v>
      </c>
      <c r="L28" s="14">
        <f t="shared" si="6"/>
        <v>6.2988848541105559E-6</v>
      </c>
      <c r="M28" s="14">
        <f t="shared" si="7"/>
        <v>9.5229928863676405E-28</v>
      </c>
      <c r="N28" s="14">
        <f t="shared" si="8"/>
        <v>21.820490209448256</v>
      </c>
      <c r="O28" s="19" t="s">
        <v>18</v>
      </c>
      <c r="Q28" s="14" t="s">
        <v>9</v>
      </c>
      <c r="R28" s="14" t="s">
        <v>28</v>
      </c>
      <c r="S28" s="15">
        <f t="shared" si="9"/>
        <v>0.625</v>
      </c>
      <c r="T28" s="33"/>
      <c r="U28" s="14">
        <v>2</v>
      </c>
      <c r="V28" s="14">
        <v>3</v>
      </c>
      <c r="W28" s="14">
        <v>3</v>
      </c>
      <c r="X28" s="14">
        <v>2</v>
      </c>
      <c r="Y28" s="14">
        <v>0</v>
      </c>
      <c r="Z28" s="4"/>
      <c r="AA28" s="14">
        <f t="shared" si="10"/>
        <v>3.7519074580989314E-11</v>
      </c>
      <c r="AB28" s="14">
        <f t="shared" si="11"/>
        <v>9.5420483951332591E-22</v>
      </c>
      <c r="AC28" s="14">
        <f t="shared" si="5"/>
        <v>10.594610502965111</v>
      </c>
      <c r="AD28" s="19" t="s">
        <v>18</v>
      </c>
    </row>
    <row r="29" spans="2:30" ht="16.95" customHeight="1" x14ac:dyDescent="0.3">
      <c r="B29" s="14" t="s">
        <v>16</v>
      </c>
      <c r="C29" s="14" t="s">
        <v>8</v>
      </c>
      <c r="D29" s="15">
        <f t="shared" si="4"/>
        <v>0.5</v>
      </c>
      <c r="E29" s="32"/>
      <c r="F29" s="20">
        <v>0</v>
      </c>
      <c r="G29" s="20">
        <v>0</v>
      </c>
      <c r="H29" s="20">
        <v>10</v>
      </c>
      <c r="I29" s="20">
        <v>0</v>
      </c>
      <c r="J29" s="20">
        <v>0</v>
      </c>
      <c r="L29" s="14">
        <f t="shared" si="6"/>
        <v>1.6703469399698895E-8</v>
      </c>
      <c r="M29" s="14">
        <f t="shared" si="7"/>
        <v>0.96090434512213529</v>
      </c>
      <c r="N29" s="14">
        <f t="shared" si="8"/>
        <v>-7.7598734714305362</v>
      </c>
      <c r="O29" s="14"/>
      <c r="Q29" s="14" t="s">
        <v>16</v>
      </c>
      <c r="R29" s="14" t="s">
        <v>8</v>
      </c>
      <c r="S29" s="15">
        <f t="shared" si="9"/>
        <v>0.5</v>
      </c>
      <c r="T29" s="33"/>
      <c r="U29" s="14">
        <v>0</v>
      </c>
      <c r="V29" s="14">
        <v>0</v>
      </c>
      <c r="W29" s="14">
        <v>10</v>
      </c>
      <c r="X29" s="14">
        <v>0</v>
      </c>
      <c r="Y29" s="14">
        <v>0</v>
      </c>
      <c r="Z29" s="4"/>
      <c r="AA29" s="14">
        <f t="shared" si="10"/>
        <v>1.6703469399698895E-8</v>
      </c>
      <c r="AB29" s="14">
        <f t="shared" si="11"/>
        <v>0.96090434512213529</v>
      </c>
      <c r="AC29" s="14">
        <f t="shared" si="5"/>
        <v>-7.7598734714305362</v>
      </c>
      <c r="AD29" s="14"/>
    </row>
    <row r="30" spans="2:30" ht="16.95" customHeight="1" x14ac:dyDescent="0.3">
      <c r="B30" s="14" t="s">
        <v>16</v>
      </c>
      <c r="C30" s="14" t="s">
        <v>11</v>
      </c>
      <c r="D30" s="15">
        <f t="shared" si="4"/>
        <v>0.55000000000000004</v>
      </c>
      <c r="E30" s="32"/>
      <c r="F30" s="20">
        <v>0</v>
      </c>
      <c r="G30" s="20">
        <v>2</v>
      </c>
      <c r="H30" s="20">
        <v>8</v>
      </c>
      <c r="I30" s="20">
        <v>0</v>
      </c>
      <c r="J30" s="20">
        <v>0</v>
      </c>
      <c r="L30" s="14">
        <f t="shared" si="6"/>
        <v>2.6486990408569081E-7</v>
      </c>
      <c r="M30" s="14">
        <f t="shared" si="7"/>
        <v>9.5898541530610794E-7</v>
      </c>
      <c r="N30" s="14">
        <f t="shared" si="8"/>
        <v>-0.55877938799660143</v>
      </c>
      <c r="O30" s="14"/>
      <c r="Q30" s="14" t="s">
        <v>16</v>
      </c>
      <c r="R30" s="14" t="s">
        <v>11</v>
      </c>
      <c r="S30" s="15">
        <f t="shared" si="9"/>
        <v>0.47499999999999998</v>
      </c>
      <c r="T30" s="33"/>
      <c r="U30" s="14">
        <v>0</v>
      </c>
      <c r="V30" s="14">
        <v>0</v>
      </c>
      <c r="W30" s="14">
        <v>9</v>
      </c>
      <c r="X30" s="14">
        <v>1</v>
      </c>
      <c r="Y30" s="14">
        <v>0</v>
      </c>
      <c r="Z30" s="4"/>
      <c r="AA30" s="14">
        <f t="shared" si="10"/>
        <v>9.9623077930609687E-11</v>
      </c>
      <c r="AB30" s="14">
        <f t="shared" si="11"/>
        <v>9.5994440072141396E-4</v>
      </c>
      <c r="AC30" s="14">
        <f t="shared" si="5"/>
        <v>-6.9838861242874826</v>
      </c>
      <c r="AD30" s="14"/>
    </row>
    <row r="31" spans="2:30" ht="16.95" customHeight="1" x14ac:dyDescent="0.3">
      <c r="B31" s="14" t="s">
        <v>16</v>
      </c>
      <c r="C31" s="14" t="s">
        <v>12</v>
      </c>
      <c r="D31" s="15">
        <f t="shared" si="4"/>
        <v>0.47499999999999998</v>
      </c>
      <c r="E31" s="32"/>
      <c r="F31" s="20">
        <v>0</v>
      </c>
      <c r="G31" s="20">
        <v>0</v>
      </c>
      <c r="H31" s="20">
        <v>9</v>
      </c>
      <c r="I31" s="20">
        <v>1</v>
      </c>
      <c r="J31" s="20">
        <v>0</v>
      </c>
      <c r="L31" s="14">
        <f t="shared" si="6"/>
        <v>9.9623077930609687E-11</v>
      </c>
      <c r="M31" s="14">
        <f t="shared" si="7"/>
        <v>9.5994440072141396E-4</v>
      </c>
      <c r="N31" s="14">
        <f t="shared" si="8"/>
        <v>-6.9838861242874826</v>
      </c>
      <c r="O31" s="14"/>
      <c r="Q31" s="14" t="s">
        <v>16</v>
      </c>
      <c r="R31" s="14" t="s">
        <v>12</v>
      </c>
      <c r="S31" s="15">
        <f t="shared" si="9"/>
        <v>0.52500000000000002</v>
      </c>
      <c r="T31" s="33"/>
      <c r="U31" s="14">
        <v>0</v>
      </c>
      <c r="V31" s="14">
        <v>1</v>
      </c>
      <c r="W31" s="14">
        <v>9</v>
      </c>
      <c r="X31" s="14">
        <v>0</v>
      </c>
      <c r="Y31" s="14">
        <v>0</v>
      </c>
      <c r="Z31" s="4"/>
      <c r="AA31" s="14">
        <f t="shared" si="10"/>
        <v>6.6515008365003742E-8</v>
      </c>
      <c r="AB31" s="14">
        <f t="shared" si="11"/>
        <v>9.5994440072141396E-4</v>
      </c>
      <c r="AC31" s="14">
        <f t="shared" si="5"/>
        <v>-4.1593264297135688</v>
      </c>
      <c r="AD31" s="14"/>
    </row>
    <row r="32" spans="2:30" ht="16.95" customHeight="1" x14ac:dyDescent="0.3">
      <c r="B32" s="14" t="s">
        <v>16</v>
      </c>
      <c r="C32" s="14" t="s">
        <v>13</v>
      </c>
      <c r="D32" s="15">
        <f t="shared" si="4"/>
        <v>0.77500000000000002</v>
      </c>
      <c r="E32" s="32"/>
      <c r="F32" s="20">
        <v>2</v>
      </c>
      <c r="G32" s="20">
        <v>7</v>
      </c>
      <c r="H32" s="20">
        <v>1</v>
      </c>
      <c r="I32" s="20">
        <v>0</v>
      </c>
      <c r="J32" s="20">
        <v>0</v>
      </c>
      <c r="L32" s="14">
        <f t="shared" si="6"/>
        <v>2.6521460443562292E-4</v>
      </c>
      <c r="M32" s="14">
        <f t="shared" si="7"/>
        <v>9.5229928863676423E-28</v>
      </c>
      <c r="N32" s="14">
        <f t="shared" si="8"/>
        <v>23.444823975546871</v>
      </c>
      <c r="O32" s="19" t="s">
        <v>18</v>
      </c>
      <c r="Q32" s="14" t="s">
        <v>16</v>
      </c>
      <c r="R32" s="14" t="s">
        <v>13</v>
      </c>
      <c r="S32" s="15">
        <f t="shared" si="9"/>
        <v>0.5</v>
      </c>
      <c r="T32" s="33"/>
      <c r="U32" s="14">
        <v>0</v>
      </c>
      <c r="V32" s="14">
        <v>0</v>
      </c>
      <c r="W32" s="14">
        <v>10</v>
      </c>
      <c r="X32" s="14">
        <v>0</v>
      </c>
      <c r="Y32" s="14">
        <v>0</v>
      </c>
      <c r="Z32" s="4"/>
      <c r="AA32" s="14">
        <f t="shared" si="10"/>
        <v>1.6703469399698895E-8</v>
      </c>
      <c r="AB32" s="14">
        <f t="shared" si="11"/>
        <v>0.96090434512213529</v>
      </c>
      <c r="AC32" s="14">
        <f t="shared" si="5"/>
        <v>-7.7598734714305362</v>
      </c>
      <c r="AD32" s="14"/>
    </row>
    <row r="33" spans="1:30" ht="16.95" customHeight="1" x14ac:dyDescent="0.3">
      <c r="B33" s="14" t="s">
        <v>16</v>
      </c>
      <c r="C33" s="14" t="s">
        <v>14</v>
      </c>
      <c r="D33" s="15">
        <f t="shared" si="4"/>
        <v>0.6</v>
      </c>
      <c r="E33" s="32"/>
      <c r="F33" s="20">
        <v>1</v>
      </c>
      <c r="G33" s="20">
        <v>3</v>
      </c>
      <c r="H33" s="20">
        <v>5</v>
      </c>
      <c r="I33" s="20">
        <v>1</v>
      </c>
      <c r="J33" s="20">
        <v>0</v>
      </c>
      <c r="L33" s="14">
        <f t="shared" si="6"/>
        <v>6.2906981714125417E-9</v>
      </c>
      <c r="M33" s="14">
        <f t="shared" si="7"/>
        <v>9.5611420339719212E-16</v>
      </c>
      <c r="N33" s="14">
        <f t="shared" si="8"/>
        <v>6.8181890783427379</v>
      </c>
      <c r="O33" s="19" t="s">
        <v>18</v>
      </c>
      <c r="Q33" s="14" t="s">
        <v>16</v>
      </c>
      <c r="R33" s="14" t="s">
        <v>14</v>
      </c>
      <c r="S33" s="15">
        <f t="shared" si="9"/>
        <v>0.47499999999999998</v>
      </c>
      <c r="T33" s="33"/>
      <c r="U33" s="14">
        <v>0</v>
      </c>
      <c r="V33" s="14">
        <v>0</v>
      </c>
      <c r="W33" s="14">
        <v>9</v>
      </c>
      <c r="X33" s="14">
        <v>1</v>
      </c>
      <c r="Y33" s="14">
        <v>0</v>
      </c>
      <c r="Z33" s="4"/>
      <c r="AA33" s="14">
        <f t="shared" si="10"/>
        <v>9.9623077930609687E-11</v>
      </c>
      <c r="AB33" s="14">
        <f t="shared" si="11"/>
        <v>9.5994440072141396E-4</v>
      </c>
      <c r="AC33" s="14">
        <f t="shared" si="5"/>
        <v>-6.9838861242874826</v>
      </c>
      <c r="AD33" s="14"/>
    </row>
    <row r="34" spans="1:30" ht="16.95" customHeight="1" x14ac:dyDescent="0.3">
      <c r="A34" s="32"/>
      <c r="B34" s="14" t="s">
        <v>16</v>
      </c>
      <c r="C34" s="14" t="s">
        <v>15</v>
      </c>
      <c r="D34" s="15">
        <f t="shared" si="4"/>
        <v>0.65</v>
      </c>
      <c r="E34" s="32"/>
      <c r="F34" s="20">
        <v>1</v>
      </c>
      <c r="G34" s="20">
        <v>6</v>
      </c>
      <c r="H34" s="20">
        <v>2</v>
      </c>
      <c r="I34" s="20">
        <v>0</v>
      </c>
      <c r="J34" s="20">
        <v>1</v>
      </c>
      <c r="L34" s="14">
        <f t="shared" si="6"/>
        <v>3.9722606755210612E-7</v>
      </c>
      <c r="M34" s="14">
        <f t="shared" si="7"/>
        <v>9.5325158792540071E-25</v>
      </c>
      <c r="N34" s="14">
        <f t="shared" si="8"/>
        <v>17.619830203493642</v>
      </c>
      <c r="O34" s="19" t="s">
        <v>18</v>
      </c>
      <c r="Q34" s="14" t="s">
        <v>16</v>
      </c>
      <c r="R34" s="14" t="s">
        <v>15</v>
      </c>
      <c r="S34" s="15">
        <f t="shared" si="9"/>
        <v>0.47499999999999998</v>
      </c>
      <c r="T34" s="33"/>
      <c r="U34" s="14">
        <v>0</v>
      </c>
      <c r="V34" s="14">
        <v>0</v>
      </c>
      <c r="W34" s="14">
        <v>9</v>
      </c>
      <c r="X34" s="14">
        <v>1</v>
      </c>
      <c r="Y34" s="14">
        <v>0</v>
      </c>
      <c r="Z34" s="4"/>
      <c r="AA34" s="14">
        <f t="shared" si="10"/>
        <v>9.9623077930609687E-11</v>
      </c>
      <c r="AB34" s="14">
        <f t="shared" si="11"/>
        <v>9.5994440072141396E-4</v>
      </c>
      <c r="AC34" s="14">
        <f t="shared" si="5"/>
        <v>-6.9838861242874826</v>
      </c>
      <c r="AD34" s="14"/>
    </row>
    <row r="35" spans="1:30" ht="16.95" customHeight="1" x14ac:dyDescent="0.3">
      <c r="B35" s="14" t="s">
        <v>16</v>
      </c>
      <c r="C35" s="14" t="s">
        <v>10</v>
      </c>
      <c r="D35" s="15">
        <f t="shared" si="4"/>
        <v>0.85</v>
      </c>
      <c r="E35" s="32"/>
      <c r="F35" s="20">
        <v>4</v>
      </c>
      <c r="G35" s="20">
        <v>6</v>
      </c>
      <c r="H35" s="20">
        <v>0</v>
      </c>
      <c r="I35" s="20">
        <v>0</v>
      </c>
      <c r="J35" s="20">
        <v>0</v>
      </c>
      <c r="L35" s="14">
        <f t="shared" si="6"/>
        <v>6.6601570659569791E-5</v>
      </c>
      <c r="M35" s="14">
        <f t="shared" si="7"/>
        <v>9.5134794069606789E-31</v>
      </c>
      <c r="N35" s="14">
        <f t="shared" si="8"/>
        <v>25.845145088788541</v>
      </c>
      <c r="O35" s="19" t="s">
        <v>18</v>
      </c>
      <c r="Q35" s="14" t="s">
        <v>16</v>
      </c>
      <c r="R35" s="14" t="s">
        <v>10</v>
      </c>
      <c r="S35" s="15">
        <f t="shared" si="9"/>
        <v>0.47499999999999998</v>
      </c>
      <c r="T35" s="33"/>
      <c r="U35" s="14">
        <v>0</v>
      </c>
      <c r="V35" s="14">
        <v>1</v>
      </c>
      <c r="W35" s="14">
        <v>8</v>
      </c>
      <c r="X35" s="14">
        <v>0</v>
      </c>
      <c r="Y35" s="14">
        <v>1</v>
      </c>
      <c r="Z35" s="4"/>
      <c r="AA35" s="14">
        <f t="shared" si="10"/>
        <v>3.9670979144137417E-10</v>
      </c>
      <c r="AB35" s="14">
        <f t="shared" si="11"/>
        <v>9.5898541530610794E-7</v>
      </c>
      <c r="AC35" s="14">
        <f t="shared" si="5"/>
        <v>-3.3833390825705152</v>
      </c>
      <c r="AD35" s="14"/>
    </row>
    <row r="36" spans="1:30" ht="16.95" customHeight="1" x14ac:dyDescent="0.3">
      <c r="B36" s="14" t="s">
        <v>16</v>
      </c>
      <c r="C36" s="14" t="s">
        <v>28</v>
      </c>
      <c r="D36" s="15">
        <f t="shared" si="4"/>
        <v>0.5</v>
      </c>
      <c r="E36" s="32"/>
      <c r="F36" s="20">
        <v>0</v>
      </c>
      <c r="G36" s="20">
        <v>3</v>
      </c>
      <c r="H36" s="20">
        <v>4</v>
      </c>
      <c r="I36" s="20">
        <v>3</v>
      </c>
      <c r="J36" s="20">
        <v>0</v>
      </c>
      <c r="L36" s="14">
        <f t="shared" si="6"/>
        <v>2.2377181658641738E-13</v>
      </c>
      <c r="M36" s="14">
        <f t="shared" si="7"/>
        <v>9.5515904435283938E-19</v>
      </c>
      <c r="N36" s="14">
        <f>LOG(L36/M36)</f>
        <v>5.3697296951495268</v>
      </c>
      <c r="O36" s="19" t="s">
        <v>18</v>
      </c>
      <c r="Q36" s="14" t="s">
        <v>16</v>
      </c>
      <c r="R36" s="14" t="s">
        <v>28</v>
      </c>
      <c r="S36" s="15">
        <f t="shared" si="9"/>
        <v>0.5</v>
      </c>
      <c r="T36" s="33"/>
      <c r="U36" s="14">
        <v>0</v>
      </c>
      <c r="V36" s="14">
        <v>0</v>
      </c>
      <c r="W36" s="14">
        <v>10</v>
      </c>
      <c r="X36" s="14">
        <v>0</v>
      </c>
      <c r="Y36" s="14">
        <v>0</v>
      </c>
      <c r="Z36" s="4"/>
      <c r="AA36" s="14">
        <f t="shared" si="10"/>
        <v>1.6703469399698895E-8</v>
      </c>
      <c r="AB36" s="14">
        <f t="shared" si="11"/>
        <v>0.96090434512213529</v>
      </c>
      <c r="AC36" s="14">
        <f t="shared" si="5"/>
        <v>-7.7598734714305362</v>
      </c>
      <c r="AD36" s="14"/>
    </row>
    <row r="37" spans="1:30" ht="16.95" customHeight="1" x14ac:dyDescent="0.3">
      <c r="AA37" s="14"/>
      <c r="AB37" s="14"/>
      <c r="AC37" s="14"/>
    </row>
    <row r="41" spans="1:30" ht="16.95" customHeight="1" x14ac:dyDescent="0.3">
      <c r="D41" s="28" t="s">
        <v>24</v>
      </c>
      <c r="F41" s="3">
        <v>0.01</v>
      </c>
      <c r="G41" s="3">
        <v>0.1</v>
      </c>
      <c r="H41" s="3">
        <v>0.2</v>
      </c>
      <c r="I41" s="3">
        <v>0.5</v>
      </c>
      <c r="J41" s="3">
        <v>1</v>
      </c>
      <c r="L41" s="32"/>
      <c r="M41" s="32"/>
      <c r="N41" s="32"/>
      <c r="O41" s="32"/>
      <c r="P41" s="32"/>
    </row>
    <row r="42" spans="1:30" ht="40.950000000000003" customHeight="1" x14ac:dyDescent="0.3">
      <c r="B42" s="27" t="s">
        <v>7</v>
      </c>
      <c r="C42" s="27" t="s">
        <v>22</v>
      </c>
      <c r="D42" s="28" t="s">
        <v>0</v>
      </c>
      <c r="F42" s="30"/>
      <c r="G42" s="30"/>
      <c r="H42" s="30"/>
      <c r="I42" s="30"/>
      <c r="J42" s="30"/>
      <c r="M42" s="30"/>
      <c r="N42" s="30"/>
      <c r="O42" s="30"/>
      <c r="P42" s="30"/>
    </row>
    <row r="43" spans="1:30" ht="16.95" customHeight="1" x14ac:dyDescent="0.3">
      <c r="B43" s="14" t="s">
        <v>9</v>
      </c>
      <c r="C43" s="14" t="s">
        <v>8</v>
      </c>
      <c r="D43" s="15">
        <v>0.45</v>
      </c>
      <c r="F43" s="14">
        <v>-6.2078987771444289</v>
      </c>
      <c r="G43" s="14">
        <v>-6.0573340712121269</v>
      </c>
      <c r="H43" s="14">
        <v>-5.9002671958030364</v>
      </c>
      <c r="I43" s="14">
        <v>-5.4831775771739588</v>
      </c>
      <c r="J43" s="14">
        <v>-4.923391623087551</v>
      </c>
      <c r="L43" s="34" t="s">
        <v>23</v>
      </c>
      <c r="M43" s="14"/>
      <c r="N43" s="14"/>
      <c r="O43" s="14"/>
      <c r="P43" s="14"/>
    </row>
    <row r="44" spans="1:30" ht="16.95" customHeight="1" x14ac:dyDescent="0.3">
      <c r="B44" s="14" t="s">
        <v>9</v>
      </c>
      <c r="C44" s="14" t="s">
        <v>11</v>
      </c>
      <c r="D44" s="15">
        <v>0.75</v>
      </c>
      <c r="F44" s="14">
        <v>24.04493693978452</v>
      </c>
      <c r="G44" s="14">
        <v>15.132986121528015</v>
      </c>
      <c r="H44" s="14">
        <v>12.518231137031256</v>
      </c>
      <c r="I44" s="14">
        <v>9.2022025073198215</v>
      </c>
      <c r="J44" s="14">
        <v>6.8873974297697815</v>
      </c>
      <c r="L44" s="19" t="s">
        <v>18</v>
      </c>
      <c r="M44" s="14"/>
      <c r="N44" s="14"/>
      <c r="O44" s="14"/>
      <c r="P44" s="14"/>
    </row>
    <row r="45" spans="1:30" ht="16.95" customHeight="1" x14ac:dyDescent="0.3">
      <c r="B45" s="14" t="s">
        <v>9</v>
      </c>
      <c r="C45" s="14" t="s">
        <v>12</v>
      </c>
      <c r="D45" s="15">
        <v>0.95</v>
      </c>
      <c r="F45" s="14">
        <v>23.444693231837949</v>
      </c>
      <c r="G45" s="14">
        <v>13.637986485436114</v>
      </c>
      <c r="H45" s="14">
        <v>10.831726152951473</v>
      </c>
      <c r="I45" s="14">
        <v>7.4072711824172437</v>
      </c>
      <c r="J45" s="14">
        <v>5.1769630207741102</v>
      </c>
      <c r="L45" s="19" t="s">
        <v>18</v>
      </c>
      <c r="M45" s="14"/>
      <c r="N45" s="14"/>
      <c r="O45" s="14"/>
      <c r="P45" s="14"/>
    </row>
    <row r="46" spans="1:30" ht="16.95" customHeight="1" x14ac:dyDescent="0.3">
      <c r="B46" s="14" t="s">
        <v>9</v>
      </c>
      <c r="C46" s="14" t="s">
        <v>13</v>
      </c>
      <c r="D46" s="15">
        <v>0.72499999999999998</v>
      </c>
      <c r="F46" s="14">
        <v>20.444389898067556</v>
      </c>
      <c r="G46" s="14">
        <v>12.545444579432948</v>
      </c>
      <c r="H46" s="14">
        <v>10.244981767570366</v>
      </c>
      <c r="I46" s="14">
        <v>7.3604581093131536</v>
      </c>
      <c r="J46" s="14">
        <v>5.3873668955859069</v>
      </c>
      <c r="L46" s="19" t="s">
        <v>18</v>
      </c>
      <c r="M46" s="14"/>
      <c r="N46" s="14"/>
      <c r="O46" s="14"/>
      <c r="P46" s="14"/>
    </row>
    <row r="47" spans="1:30" ht="16.95" customHeight="1" x14ac:dyDescent="0.3">
      <c r="B47" s="14" t="s">
        <v>9</v>
      </c>
      <c r="C47" s="14" t="s">
        <v>14</v>
      </c>
      <c r="D47" s="15">
        <v>0.7</v>
      </c>
      <c r="F47" s="14">
        <v>16.843842856350587</v>
      </c>
      <c r="G47" s="14">
        <v>9.9579030373378821</v>
      </c>
      <c r="H47" s="14">
        <v>7.9717323981094763</v>
      </c>
      <c r="I47" s="14">
        <v>5.5187137113064848</v>
      </c>
      <c r="J47" s="14">
        <v>3.8873363614020326</v>
      </c>
      <c r="L47" s="19" t="s">
        <v>18</v>
      </c>
      <c r="M47" s="14"/>
      <c r="N47" s="14"/>
      <c r="O47" s="14"/>
      <c r="P47" s="14"/>
    </row>
    <row r="48" spans="1:30" ht="16.95" customHeight="1" x14ac:dyDescent="0.3">
      <c r="B48" s="14" t="s">
        <v>9</v>
      </c>
      <c r="C48" s="14" t="s">
        <v>15</v>
      </c>
      <c r="D48" s="15">
        <v>0.77500000000000002</v>
      </c>
      <c r="F48" s="14">
        <v>27.645483981501489</v>
      </c>
      <c r="G48" s="14">
        <v>17.720527663623081</v>
      </c>
      <c r="H48" s="14">
        <v>14.791480506492144</v>
      </c>
      <c r="I48" s="14">
        <v>11.043946905326491</v>
      </c>
      <c r="J48" s="14">
        <v>8.3874279639536553</v>
      </c>
      <c r="L48" s="19" t="s">
        <v>18</v>
      </c>
      <c r="M48" s="14"/>
      <c r="N48" s="14"/>
      <c r="O48" s="14"/>
      <c r="P48" s="14"/>
    </row>
    <row r="49" spans="2:16" ht="16.95" customHeight="1" x14ac:dyDescent="0.3">
      <c r="B49" s="14" t="s">
        <v>9</v>
      </c>
      <c r="C49" s="14" t="s">
        <v>10</v>
      </c>
      <c r="D49" s="15">
        <v>0.65</v>
      </c>
      <c r="F49" s="14">
        <v>13.595044580444428</v>
      </c>
      <c r="G49" s="14">
        <v>7.7182546764209992</v>
      </c>
      <c r="H49" s="14">
        <v>6.0421914408734407</v>
      </c>
      <c r="I49" s="14">
        <v>4.0087135010478061</v>
      </c>
      <c r="J49" s="14">
        <v>2.7008780349387473</v>
      </c>
      <c r="L49" s="19" t="s">
        <v>18</v>
      </c>
      <c r="M49" s="14"/>
      <c r="N49" s="14"/>
      <c r="O49" s="14"/>
      <c r="P49" s="14"/>
    </row>
    <row r="50" spans="2:16" ht="16.95" customHeight="1" x14ac:dyDescent="0.3">
      <c r="B50" s="14" t="s">
        <v>9</v>
      </c>
      <c r="C50" s="14" t="s">
        <v>28</v>
      </c>
      <c r="D50" s="15">
        <v>0.67500000000000004</v>
      </c>
      <c r="F50" s="14">
        <v>21.820490209448256</v>
      </c>
      <c r="G50" s="14">
        <v>13.885831506646888</v>
      </c>
      <c r="H50" s="14">
        <v>11.548194360408699</v>
      </c>
      <c r="I50" s="14">
        <v>8.5653804097326471</v>
      </c>
      <c r="J50" s="14">
        <v>6.4614286974975004</v>
      </c>
      <c r="L50" s="19" t="s">
        <v>18</v>
      </c>
      <c r="M50" s="14"/>
      <c r="N50" s="14"/>
      <c r="O50" s="14"/>
      <c r="P50" s="14"/>
    </row>
    <row r="51" spans="2:16" ht="16.95" customHeight="1" x14ac:dyDescent="0.3">
      <c r="B51" s="14" t="s">
        <v>16</v>
      </c>
      <c r="C51" s="14" t="s">
        <v>8</v>
      </c>
      <c r="D51" s="15">
        <v>0.5</v>
      </c>
      <c r="F51" s="14">
        <v>-7.7598734714305362</v>
      </c>
      <c r="G51" s="14">
        <v>-7.571667589015159</v>
      </c>
      <c r="H51" s="14">
        <v>-7.3753339947537953</v>
      </c>
      <c r="I51" s="14">
        <v>-6.8539719714674483</v>
      </c>
      <c r="J51" s="14">
        <v>-6.1542395288594385</v>
      </c>
      <c r="L51" s="34" t="s">
        <v>23</v>
      </c>
      <c r="M51" s="14"/>
      <c r="N51" s="14"/>
      <c r="O51" s="14"/>
      <c r="P51" s="14"/>
    </row>
    <row r="52" spans="2:16" ht="16.95" customHeight="1" x14ac:dyDescent="0.3">
      <c r="B52" s="14" t="s">
        <v>16</v>
      </c>
      <c r="C52" s="14" t="s">
        <v>11</v>
      </c>
      <c r="D52" s="15">
        <v>0.55000000000000004</v>
      </c>
      <c r="F52" s="14">
        <v>-0.55877938799660143</v>
      </c>
      <c r="G52" s="14">
        <v>-2.3965845048250261</v>
      </c>
      <c r="H52" s="14">
        <v>-2.8288352558320167</v>
      </c>
      <c r="I52" s="14">
        <v>-3.1704831754541103</v>
      </c>
      <c r="J52" s="14">
        <v>-3.15417846049169</v>
      </c>
      <c r="L52" s="34" t="s">
        <v>23</v>
      </c>
      <c r="M52" s="14"/>
      <c r="N52" s="14"/>
      <c r="O52" s="14"/>
      <c r="P52" s="14"/>
    </row>
    <row r="53" spans="2:16" ht="16.95" customHeight="1" x14ac:dyDescent="0.3">
      <c r="B53" s="14" t="s">
        <v>16</v>
      </c>
      <c r="C53" s="14" t="s">
        <v>12</v>
      </c>
      <c r="D53" s="15">
        <v>0.47499999999999998</v>
      </c>
      <c r="F53" s="14">
        <v>-6.9838861242874826</v>
      </c>
      <c r="G53" s="14">
        <v>-6.8145008301136434</v>
      </c>
      <c r="H53" s="14">
        <v>-6.6378005952784154</v>
      </c>
      <c r="I53" s="14">
        <v>-6.1685747743207031</v>
      </c>
      <c r="J53" s="14">
        <v>-5.5388155759734943</v>
      </c>
      <c r="L53" s="34" t="s">
        <v>23</v>
      </c>
      <c r="M53" s="14"/>
      <c r="N53" s="14"/>
      <c r="O53" s="14"/>
      <c r="P53" s="14"/>
    </row>
    <row r="54" spans="2:16" ht="16.95" customHeight="1" x14ac:dyDescent="0.3">
      <c r="B54" s="14" t="s">
        <v>16</v>
      </c>
      <c r="C54" s="14" t="s">
        <v>13</v>
      </c>
      <c r="D54" s="15">
        <v>0.77500000000000002</v>
      </c>
      <c r="F54" s="14">
        <v>23.444823975546871</v>
      </c>
      <c r="G54" s="14">
        <v>14.549765953215591</v>
      </c>
      <c r="H54" s="14">
        <v>11.952551943668302</v>
      </c>
      <c r="I54" s="14">
        <v>8.6826774040470731</v>
      </c>
      <c r="J54" s="14">
        <v>6.4287595807441322</v>
      </c>
      <c r="L54" s="19" t="s">
        <v>18</v>
      </c>
      <c r="M54" s="14"/>
      <c r="N54" s="14"/>
      <c r="O54" s="14"/>
      <c r="P54" s="14"/>
    </row>
    <row r="55" spans="2:16" ht="16.95" customHeight="1" x14ac:dyDescent="0.3">
      <c r="B55" s="14" t="s">
        <v>16</v>
      </c>
      <c r="C55" s="14" t="s">
        <v>14</v>
      </c>
      <c r="D55" s="15">
        <v>0.6</v>
      </c>
      <c r="F55" s="14">
        <v>6.8181890783427379</v>
      </c>
      <c r="G55" s="14">
        <v>2.9524451699541983</v>
      </c>
      <c r="H55" s="14">
        <v>1.8895176892021883</v>
      </c>
      <c r="I55" s="14">
        <v>0.67887771443322253</v>
      </c>
      <c r="J55" s="14">
        <v>2.6687117363534659E-3</v>
      </c>
      <c r="L55" s="19" t="s">
        <v>18</v>
      </c>
      <c r="M55" s="14"/>
      <c r="N55" s="14"/>
      <c r="O55" s="14"/>
      <c r="P55" s="14"/>
    </row>
    <row r="56" spans="2:16" ht="16.95" customHeight="1" x14ac:dyDescent="0.3">
      <c r="B56" s="14" t="s">
        <v>16</v>
      </c>
      <c r="C56" s="14" t="s">
        <v>15</v>
      </c>
      <c r="D56" s="15">
        <v>0.65</v>
      </c>
      <c r="F56" s="14">
        <v>17.619830203493642</v>
      </c>
      <c r="G56" s="14">
        <v>10.715069796239398</v>
      </c>
      <c r="H56" s="14">
        <v>8.7092657975848553</v>
      </c>
      <c r="I56" s="14">
        <v>6.2041109084532291</v>
      </c>
      <c r="J56" s="14">
        <v>4.5027603142879764</v>
      </c>
      <c r="L56" s="19" t="s">
        <v>18</v>
      </c>
      <c r="M56" s="14"/>
      <c r="N56" s="14"/>
      <c r="O56" s="14"/>
      <c r="P56" s="14"/>
    </row>
    <row r="57" spans="2:16" ht="16.95" customHeight="1" x14ac:dyDescent="0.3">
      <c r="B57" s="14" t="s">
        <v>16</v>
      </c>
      <c r="C57" s="14" t="s">
        <v>10</v>
      </c>
      <c r="D57" s="15">
        <v>0.85</v>
      </c>
      <c r="F57" s="14">
        <v>25.845145088788541</v>
      </c>
      <c r="G57" s="14">
        <v>15.97086715868581</v>
      </c>
      <c r="H57" s="14">
        <v>13.094442926403286</v>
      </c>
      <c r="I57" s="14">
        <v>9.4853715955082425</v>
      </c>
      <c r="J57" s="14">
        <v>7.0115144168767074</v>
      </c>
      <c r="L57" s="19" t="s">
        <v>18</v>
      </c>
      <c r="M57" s="14"/>
      <c r="N57" s="14"/>
      <c r="O57" s="14"/>
      <c r="P57" s="14"/>
    </row>
    <row r="58" spans="2:16" ht="16.95" customHeight="1" x14ac:dyDescent="0.3">
      <c r="B58" s="14" t="s">
        <v>16</v>
      </c>
      <c r="C58" s="14" t="s">
        <v>28</v>
      </c>
      <c r="D58" s="15">
        <v>0.5</v>
      </c>
      <c r="F58" s="14">
        <v>5.3697296951495268</v>
      </c>
      <c r="G58" s="14">
        <v>2.4624573139745878</v>
      </c>
      <c r="H58" s="14">
        <v>1.6570143120550112</v>
      </c>
      <c r="I58" s="14">
        <v>0.72745281399279282</v>
      </c>
      <c r="J58" s="14">
        <v>0.19212393235001599</v>
      </c>
      <c r="L58" s="19" t="s">
        <v>18</v>
      </c>
      <c r="M58" s="14"/>
      <c r="N58" s="14"/>
      <c r="O58" s="14"/>
      <c r="P58" s="14"/>
    </row>
    <row r="59" spans="2:16" ht="37.049999999999997" customHeight="1" x14ac:dyDescent="0.3">
      <c r="B59" s="27" t="s">
        <v>7</v>
      </c>
      <c r="C59" s="27" t="s">
        <v>6</v>
      </c>
      <c r="D59" s="28" t="s">
        <v>0</v>
      </c>
    </row>
    <row r="60" spans="2:16" ht="16.95" customHeight="1" x14ac:dyDescent="0.3">
      <c r="B60" s="14" t="s">
        <v>9</v>
      </c>
      <c r="C60" s="14" t="s">
        <v>8</v>
      </c>
      <c r="D60" s="15">
        <v>0.5</v>
      </c>
      <c r="F60" s="14">
        <v>-3.3833390825705152</v>
      </c>
      <c r="G60" s="14">
        <v>-4.2269592880185769</v>
      </c>
      <c r="H60" s="14">
        <v>-4.364551225817527</v>
      </c>
      <c r="I60" s="14">
        <v>-4.3268303763140343</v>
      </c>
      <c r="J60" s="14">
        <v>-4.0387850417896205</v>
      </c>
      <c r="L60" s="34" t="s">
        <v>23</v>
      </c>
      <c r="M60" s="14"/>
      <c r="N60" s="14"/>
      <c r="O60" s="14"/>
      <c r="P60" s="14"/>
    </row>
    <row r="61" spans="2:16" ht="16.95" customHeight="1" x14ac:dyDescent="0.3">
      <c r="B61" s="14" t="s">
        <v>9</v>
      </c>
      <c r="C61" s="14" t="s">
        <v>11</v>
      </c>
      <c r="D61" s="15">
        <v>0.75</v>
      </c>
      <c r="F61" s="14">
        <v>11.442956921920674</v>
      </c>
      <c r="G61" s="14">
        <v>5.6207009903055436</v>
      </c>
      <c r="H61" s="14">
        <v>4.0014454485597284</v>
      </c>
      <c r="I61" s="14">
        <v>2.1183940034815665</v>
      </c>
      <c r="J61" s="14">
        <v>1.0113922801412101</v>
      </c>
      <c r="L61" s="19" t="s">
        <v>18</v>
      </c>
      <c r="M61" s="14"/>
      <c r="N61" s="14"/>
      <c r="O61" s="14"/>
      <c r="P61" s="14"/>
    </row>
    <row r="62" spans="2:16" ht="16.95" customHeight="1" x14ac:dyDescent="0.3">
      <c r="B62" s="14" t="s">
        <v>9</v>
      </c>
      <c r="C62" s="14" t="s">
        <v>12</v>
      </c>
      <c r="D62" s="15">
        <v>0.82499999999999996</v>
      </c>
      <c r="F62" s="14">
        <v>18.043938041116959</v>
      </c>
      <c r="G62" s="14">
        <v>10.212563906183252</v>
      </c>
      <c r="H62" s="14">
        <v>7.9822649941185535</v>
      </c>
      <c r="I62" s="14">
        <v>5.2823576962221548</v>
      </c>
      <c r="J62" s="14">
        <v>3.5528154994833097</v>
      </c>
      <c r="L62" s="19" t="s">
        <v>18</v>
      </c>
      <c r="M62" s="14"/>
      <c r="N62" s="14"/>
      <c r="O62" s="14"/>
      <c r="P62" s="14"/>
    </row>
    <row r="63" spans="2:16" ht="16.95" customHeight="1" x14ac:dyDescent="0.3">
      <c r="B63" s="14" t="s">
        <v>9</v>
      </c>
      <c r="C63" s="14" t="s">
        <v>13</v>
      </c>
      <c r="D63" s="15">
        <v>0.625</v>
      </c>
      <c r="F63" s="14">
        <v>6.2180761141050898</v>
      </c>
      <c r="G63" s="14">
        <v>2.3692250016417744</v>
      </c>
      <c r="H63" s="14">
        <v>1.3238384958392355</v>
      </c>
      <c r="I63" s="14">
        <v>0.15935261116047292</v>
      </c>
      <c r="J63" s="14">
        <v>-0.455969137289296</v>
      </c>
      <c r="L63" s="19" t="s">
        <v>18</v>
      </c>
      <c r="M63" s="14"/>
      <c r="N63" s="14"/>
      <c r="O63" s="14"/>
      <c r="P63" s="14"/>
    </row>
    <row r="64" spans="2:16" ht="16.95" customHeight="1" x14ac:dyDescent="0.3">
      <c r="B64" s="14" t="s">
        <v>9</v>
      </c>
      <c r="C64" s="14" t="s">
        <v>14</v>
      </c>
      <c r="D64" s="15">
        <v>0.77500000000000002</v>
      </c>
      <c r="F64" s="14">
        <v>19.244163969592258</v>
      </c>
      <c r="G64" s="14">
        <v>11.379004242808101</v>
      </c>
      <c r="H64" s="14">
        <v>9.1136233808444604</v>
      </c>
      <c r="I64" s="14">
        <v>6.3214079027676542</v>
      </c>
      <c r="J64" s="14">
        <v>4.4700911975346083</v>
      </c>
      <c r="L64" s="19" t="s">
        <v>18</v>
      </c>
      <c r="M64" s="14"/>
      <c r="N64" s="14"/>
      <c r="O64" s="14"/>
      <c r="P64" s="14"/>
    </row>
    <row r="65" spans="2:16" ht="16.95" customHeight="1" x14ac:dyDescent="0.3">
      <c r="B65" s="14" t="s">
        <v>9</v>
      </c>
      <c r="C65" s="14" t="s">
        <v>15</v>
      </c>
      <c r="D65" s="15">
        <v>0.77500000000000002</v>
      </c>
      <c r="F65" s="14">
        <v>23.444823975546871</v>
      </c>
      <c r="G65" s="14">
        <v>14.549765953215591</v>
      </c>
      <c r="H65" s="14">
        <v>11.952551943668302</v>
      </c>
      <c r="I65" s="14">
        <v>8.6826774040470731</v>
      </c>
      <c r="J65" s="14">
        <v>6.4287595807441322</v>
      </c>
      <c r="L65" s="19" t="s">
        <v>18</v>
      </c>
      <c r="M65" s="14"/>
      <c r="N65" s="14"/>
      <c r="O65" s="14"/>
      <c r="P65" s="14"/>
    </row>
    <row r="66" spans="2:16" ht="16.95" customHeight="1" x14ac:dyDescent="0.3">
      <c r="B66" s="14" t="s">
        <v>9</v>
      </c>
      <c r="C66" s="14" t="s">
        <v>10</v>
      </c>
      <c r="D66" s="15">
        <v>0.5</v>
      </c>
      <c r="F66" s="14">
        <v>-7.7598734714305362</v>
      </c>
      <c r="G66" s="14">
        <v>-7.571667589015159</v>
      </c>
      <c r="H66" s="14">
        <v>-7.3753339947537953</v>
      </c>
      <c r="I66" s="14">
        <v>-6.8539719714674483</v>
      </c>
      <c r="J66" s="14">
        <v>-6.1542395288594385</v>
      </c>
      <c r="L66" s="34" t="s">
        <v>23</v>
      </c>
      <c r="M66" s="14"/>
      <c r="N66" s="14"/>
      <c r="O66" s="14"/>
      <c r="P66" s="14"/>
    </row>
    <row r="67" spans="2:16" ht="16.95" customHeight="1" x14ac:dyDescent="0.3">
      <c r="B67" s="14" t="s">
        <v>9</v>
      </c>
      <c r="C67" s="14" t="s">
        <v>28</v>
      </c>
      <c r="D67" s="15">
        <v>0.625</v>
      </c>
      <c r="F67" s="14">
        <v>10.594610502965111</v>
      </c>
      <c r="G67" s="14">
        <v>5.713933302638357</v>
      </c>
      <c r="H67" s="14">
        <v>4.334621264775504</v>
      </c>
      <c r="I67" s="14">
        <v>2.6864942063138866</v>
      </c>
      <c r="J67" s="14">
        <v>1.6594853497805222</v>
      </c>
      <c r="L67" s="19" t="s">
        <v>18</v>
      </c>
      <c r="M67" s="14"/>
      <c r="N67" s="14"/>
      <c r="O67" s="14"/>
      <c r="P67" s="14"/>
    </row>
    <row r="68" spans="2:16" ht="16.95" customHeight="1" x14ac:dyDescent="0.3">
      <c r="B68" s="14" t="s">
        <v>16</v>
      </c>
      <c r="C68" s="14" t="s">
        <v>8</v>
      </c>
      <c r="D68" s="15">
        <v>0.5</v>
      </c>
      <c r="F68" s="14">
        <v>-7.7598734714305362</v>
      </c>
      <c r="G68" s="14">
        <v>-7.571667589015159</v>
      </c>
      <c r="H68" s="14">
        <v>-7.3753339947537953</v>
      </c>
      <c r="I68" s="14">
        <v>-6.8539719714674483</v>
      </c>
      <c r="J68" s="14">
        <v>-6.1542395288594385</v>
      </c>
      <c r="L68" s="34" t="s">
        <v>23</v>
      </c>
      <c r="M68" s="14"/>
      <c r="N68" s="14"/>
      <c r="O68" s="14"/>
      <c r="P68" s="14"/>
    </row>
    <row r="69" spans="2:16" ht="16.95" customHeight="1" x14ac:dyDescent="0.3">
      <c r="B69" s="14" t="s">
        <v>16</v>
      </c>
      <c r="C69" s="14" t="s">
        <v>11</v>
      </c>
      <c r="D69" s="15">
        <v>0.47499999999999998</v>
      </c>
      <c r="F69" s="14">
        <v>-6.9838861242874826</v>
      </c>
      <c r="G69" s="14">
        <v>-6.8145008301136434</v>
      </c>
      <c r="H69" s="14">
        <v>-6.6378005952784154</v>
      </c>
      <c r="I69" s="14">
        <v>-6.1685747743207031</v>
      </c>
      <c r="J69" s="14">
        <v>-5.5388155759734943</v>
      </c>
      <c r="L69" s="34" t="s">
        <v>23</v>
      </c>
      <c r="M69" s="14"/>
      <c r="N69" s="14"/>
      <c r="O69" s="14"/>
      <c r="P69" s="14"/>
    </row>
    <row r="70" spans="2:16" ht="16.95" customHeight="1" x14ac:dyDescent="0.3">
      <c r="B70" s="14" t="s">
        <v>16</v>
      </c>
      <c r="C70" s="14" t="s">
        <v>12</v>
      </c>
      <c r="D70" s="15">
        <v>0.52500000000000002</v>
      </c>
      <c r="F70" s="14">
        <v>-4.1593264297135688</v>
      </c>
      <c r="G70" s="14">
        <v>-4.9841260469200925</v>
      </c>
      <c r="H70" s="14">
        <v>-5.102084625292906</v>
      </c>
      <c r="I70" s="14">
        <v>-5.0122275734607795</v>
      </c>
      <c r="J70" s="14">
        <v>-4.6542089946755638</v>
      </c>
      <c r="L70" s="34" t="s">
        <v>23</v>
      </c>
      <c r="M70" s="14"/>
      <c r="N70" s="14"/>
      <c r="O70" s="14"/>
      <c r="P70" s="14"/>
    </row>
    <row r="71" spans="2:16" ht="16.95" customHeight="1" x14ac:dyDescent="0.3">
      <c r="B71" s="14" t="s">
        <v>16</v>
      </c>
      <c r="C71" s="14" t="s">
        <v>13</v>
      </c>
      <c r="D71" s="15">
        <v>0.5</v>
      </c>
      <c r="F71" s="14">
        <v>-7.7598734714305362</v>
      </c>
      <c r="G71" s="14">
        <v>-7.571667589015159</v>
      </c>
      <c r="H71" s="14">
        <v>-7.3753339947537953</v>
      </c>
      <c r="I71" s="14">
        <v>-6.8539719714674483</v>
      </c>
      <c r="J71" s="14">
        <v>-6.1542395288594385</v>
      </c>
      <c r="L71" s="34" t="s">
        <v>23</v>
      </c>
      <c r="M71" s="14"/>
      <c r="N71" s="14"/>
      <c r="O71" s="14"/>
      <c r="P71" s="14"/>
    </row>
    <row r="72" spans="2:16" ht="16.95" customHeight="1" x14ac:dyDescent="0.3">
      <c r="B72" s="14" t="s">
        <v>16</v>
      </c>
      <c r="C72" s="14" t="s">
        <v>14</v>
      </c>
      <c r="D72" s="15">
        <v>0.47499999999999998</v>
      </c>
      <c r="F72" s="14">
        <v>-6.9838861242874826</v>
      </c>
      <c r="G72" s="14">
        <v>-6.8145008301136434</v>
      </c>
      <c r="H72" s="14">
        <v>-6.6378005952784154</v>
      </c>
      <c r="I72" s="14">
        <v>-6.1685747743207031</v>
      </c>
      <c r="J72" s="14">
        <v>-5.5388155759734943</v>
      </c>
      <c r="L72" s="34" t="s">
        <v>23</v>
      </c>
      <c r="M72" s="14"/>
      <c r="N72" s="14"/>
      <c r="O72" s="14"/>
      <c r="P72" s="14"/>
    </row>
    <row r="73" spans="2:16" ht="16.95" customHeight="1" x14ac:dyDescent="0.3">
      <c r="B73" s="14" t="s">
        <v>16</v>
      </c>
      <c r="C73" s="14" t="s">
        <v>15</v>
      </c>
      <c r="D73" s="15">
        <v>0.47499999999999998</v>
      </c>
      <c r="F73" s="14">
        <v>-6.9838861242874826</v>
      </c>
      <c r="G73" s="14">
        <v>-6.8145008301136434</v>
      </c>
      <c r="H73" s="14">
        <v>-6.6378005952784154</v>
      </c>
      <c r="I73" s="14">
        <v>-6.1685747743207031</v>
      </c>
      <c r="J73" s="14">
        <v>-5.5388155759734943</v>
      </c>
      <c r="L73" s="34" t="s">
        <v>23</v>
      </c>
      <c r="M73" s="14"/>
      <c r="N73" s="14"/>
      <c r="O73" s="14"/>
      <c r="P73" s="14"/>
    </row>
    <row r="74" spans="2:16" ht="16.95" customHeight="1" x14ac:dyDescent="0.3">
      <c r="B74" s="14" t="s">
        <v>16</v>
      </c>
      <c r="C74" s="14" t="s">
        <v>10</v>
      </c>
      <c r="D74" s="15">
        <v>0.47499999999999998</v>
      </c>
      <c r="F74" s="14">
        <v>-3.3833390825705152</v>
      </c>
      <c r="G74" s="14">
        <v>-4.2269592880185769</v>
      </c>
      <c r="H74" s="14">
        <v>-4.364551225817527</v>
      </c>
      <c r="I74" s="14">
        <v>-4.3268303763140343</v>
      </c>
      <c r="J74" s="14">
        <v>-4.0387850417896205</v>
      </c>
      <c r="L74" s="34" t="s">
        <v>23</v>
      </c>
      <c r="M74" s="14"/>
      <c r="N74" s="14"/>
      <c r="O74" s="14"/>
      <c r="P74" s="14"/>
    </row>
    <row r="75" spans="2:16" ht="16.95" customHeight="1" x14ac:dyDescent="0.3">
      <c r="B75" s="14" t="s">
        <v>16</v>
      </c>
      <c r="C75" s="14" t="s">
        <v>28</v>
      </c>
      <c r="D75" s="15">
        <v>0.5</v>
      </c>
      <c r="F75" s="14">
        <v>-7.7598734714305362</v>
      </c>
      <c r="G75" s="14">
        <v>-7.571667589015159</v>
      </c>
      <c r="H75" s="14">
        <v>-7.3753339947537953</v>
      </c>
      <c r="I75" s="14">
        <v>-6.8539719714674483</v>
      </c>
      <c r="J75" s="14">
        <v>-6.1542395288594385</v>
      </c>
      <c r="L75" s="34" t="s">
        <v>23</v>
      </c>
      <c r="M75" s="14"/>
      <c r="N75" s="14"/>
      <c r="O75" s="14"/>
      <c r="P75" s="14"/>
    </row>
  </sheetData>
  <sortState xmlns:xlrd2="http://schemas.microsoft.com/office/spreadsheetml/2017/richdata2" ref="AE45:AF52">
    <sortCondition descending="1" ref="AF45:AF52"/>
  </sortState>
  <mergeCells count="4">
    <mergeCell ref="F2:J2"/>
    <mergeCell ref="U2:Y2"/>
    <mergeCell ref="F19:J19"/>
    <mergeCell ref="U19:Y19"/>
  </mergeCells>
  <conditionalFormatting sqref="F13:J14">
    <cfRule type="dataBar" priority="7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{63DF8C70-C044-934E-A5CA-39AFFA23136C}</x14:id>
        </ext>
      </extLst>
    </cfRule>
  </conditionalFormatting>
  <conditionalFormatting sqref="F16:J17">
    <cfRule type="dataBar" priority="7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{06994D96-9286-C246-9FC2-3CE0ACCBC6BE}</x14:id>
        </ext>
      </extLst>
    </cfRule>
  </conditionalFormatting>
  <conditionalFormatting sqref="N16:N17 N21:N36">
    <cfRule type="cellIs" dxfId="41" priority="76" operator="lessThan">
      <formula>0</formula>
    </cfRule>
    <cfRule type="cellIs" dxfId="40" priority="77" operator="greaterThan">
      <formula>0</formula>
    </cfRule>
  </conditionalFormatting>
  <conditionalFormatting sqref="F4:J11">
    <cfRule type="dataBar" priority="75">
      <dataBar>
        <cfvo type="min"/>
        <cfvo type="max"/>
        <color theme="2" tint="-9.9978637043366805E-2"/>
      </dataBar>
      <extLst>
        <ext xmlns:x14="http://schemas.microsoft.com/office/spreadsheetml/2009/9/main" uri="{B025F937-C7B1-47D3-B67F-A62EFF666E3E}">
          <x14:id>{3FAFA1ED-8E69-5347-9012-E9BC1E20EA5E}</x14:id>
        </ext>
      </extLst>
    </cfRule>
  </conditionalFormatting>
  <conditionalFormatting sqref="F21:J28">
    <cfRule type="dataBar" priority="7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{3D6D181E-4EB2-EF47-A8B7-692095E52413}</x14:id>
        </ext>
      </extLst>
    </cfRule>
  </conditionalFormatting>
  <conditionalFormatting sqref="F29:J36">
    <cfRule type="dataBar" priority="7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{1455E4A5-6612-2C4D-933C-B14633562A43}</x14:id>
        </ext>
      </extLst>
    </cfRule>
  </conditionalFormatting>
  <conditionalFormatting sqref="U21:Y28">
    <cfRule type="dataBar" priority="7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{E58EC722-9B30-4D44-B1AA-28F3E17BE7E4}</x14:id>
        </ext>
      </extLst>
    </cfRule>
  </conditionalFormatting>
  <conditionalFormatting sqref="U13:Y14">
    <cfRule type="dataBar" priority="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{CB87D912-2910-1445-8493-5D9112F4FBE0}</x14:id>
        </ext>
      </extLst>
    </cfRule>
  </conditionalFormatting>
  <conditionalFormatting sqref="U29:Y36">
    <cfRule type="dataBar" priority="7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{C630533B-F3FA-2449-AF63-BF36C452BE4E}</x14:id>
        </ext>
      </extLst>
    </cfRule>
  </conditionalFormatting>
  <conditionalFormatting sqref="U16:Y17">
    <cfRule type="dataBar" priority="6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{205C9621-EBE1-8C40-8923-F74712C40208}</x14:id>
        </ext>
      </extLst>
    </cfRule>
  </conditionalFormatting>
  <conditionalFormatting sqref="AC16:AC17 AC21:AC37">
    <cfRule type="cellIs" dxfId="39" priority="67" operator="lessThan">
      <formula>0</formula>
    </cfRule>
    <cfRule type="cellIs" dxfId="38" priority="68" operator="greaterThan">
      <formula>0</formula>
    </cfRule>
  </conditionalFormatting>
  <conditionalFormatting sqref="U4:Y11">
    <cfRule type="dataBar" priority="66">
      <dataBar>
        <cfvo type="min"/>
        <cfvo type="max"/>
        <color theme="2" tint="-9.9978637043366805E-2"/>
      </dataBar>
      <extLst>
        <ext xmlns:x14="http://schemas.microsoft.com/office/spreadsheetml/2009/9/main" uri="{B025F937-C7B1-47D3-B67F-A62EFF666E3E}">
          <x14:id>{1506E68A-F974-CD4B-BEA1-009B0631D2D5}</x14:id>
        </ext>
      </extLst>
    </cfRule>
  </conditionalFormatting>
  <conditionalFormatting sqref="D21:D36 S21:S36 D4:D14">
    <cfRule type="dataBar" priority="65">
      <dataBar>
        <cfvo type="min"/>
        <cfvo type="max"/>
        <color theme="2" tint="-9.9978637043366805E-2"/>
      </dataBar>
      <extLst>
        <ext xmlns:x14="http://schemas.microsoft.com/office/spreadsheetml/2009/9/main" uri="{B025F937-C7B1-47D3-B67F-A62EFF666E3E}">
          <x14:id>{DDBDAA9D-F332-F64A-B8AD-37CC9D1B0F31}</x14:id>
        </ext>
      </extLst>
    </cfRule>
  </conditionalFormatting>
  <conditionalFormatting sqref="D43:D58">
    <cfRule type="dataBar" priority="64">
      <dataBar>
        <cfvo type="min"/>
        <cfvo type="max"/>
        <color theme="2" tint="-9.9978637043366805E-2"/>
      </dataBar>
      <extLst>
        <ext xmlns:x14="http://schemas.microsoft.com/office/spreadsheetml/2009/9/main" uri="{B025F937-C7B1-47D3-B67F-A62EFF666E3E}">
          <x14:id>{23975CAC-D6CF-7B4B-8C2F-720E4030DF45}</x14:id>
        </ext>
      </extLst>
    </cfRule>
  </conditionalFormatting>
  <conditionalFormatting sqref="D60:D75">
    <cfRule type="dataBar" priority="63">
      <dataBar>
        <cfvo type="min"/>
        <cfvo type="max"/>
        <color theme="2" tint="-9.9978637043366805E-2"/>
      </dataBar>
      <extLst>
        <ext xmlns:x14="http://schemas.microsoft.com/office/spreadsheetml/2009/9/main" uri="{B025F937-C7B1-47D3-B67F-A62EFF666E3E}">
          <x14:id>{ABC1A033-4FBB-214C-8F96-4203F1356B50}</x14:id>
        </ext>
      </extLst>
    </cfRule>
  </conditionalFormatting>
  <conditionalFormatting sqref="M43:M58">
    <cfRule type="cellIs" dxfId="37" priority="37" operator="lessThan">
      <formula>0</formula>
    </cfRule>
    <cfRule type="cellIs" dxfId="36" priority="38" operator="greaterThan">
      <formula>0</formula>
    </cfRule>
  </conditionalFormatting>
  <conditionalFormatting sqref="M60:M75">
    <cfRule type="cellIs" dxfId="35" priority="35" operator="lessThan">
      <formula>0</formula>
    </cfRule>
    <cfRule type="cellIs" dxfId="34" priority="36" operator="greaterThan">
      <formula>0</formula>
    </cfRule>
  </conditionalFormatting>
  <conditionalFormatting sqref="N43:N58">
    <cfRule type="cellIs" dxfId="33" priority="33" operator="lessThan">
      <formula>0</formula>
    </cfRule>
    <cfRule type="cellIs" dxfId="32" priority="34" operator="greaterThan">
      <formula>0</formula>
    </cfRule>
  </conditionalFormatting>
  <conditionalFormatting sqref="N60:N75">
    <cfRule type="cellIs" dxfId="31" priority="31" operator="lessThan">
      <formula>0</formula>
    </cfRule>
    <cfRule type="cellIs" dxfId="30" priority="32" operator="greaterThan">
      <formula>0</formula>
    </cfRule>
  </conditionalFormatting>
  <conditionalFormatting sqref="O43:O58">
    <cfRule type="cellIs" dxfId="29" priority="29" operator="lessThan">
      <formula>0</formula>
    </cfRule>
    <cfRule type="cellIs" dxfId="28" priority="30" operator="greaterThan">
      <formula>0</formula>
    </cfRule>
  </conditionalFormatting>
  <conditionalFormatting sqref="O60:O75">
    <cfRule type="cellIs" dxfId="27" priority="27" operator="lessThan">
      <formula>0</formula>
    </cfRule>
    <cfRule type="cellIs" dxfId="26" priority="28" operator="greaterThan">
      <formula>0</formula>
    </cfRule>
  </conditionalFormatting>
  <conditionalFormatting sqref="P43:P58">
    <cfRule type="cellIs" dxfId="25" priority="25" operator="lessThan">
      <formula>0</formula>
    </cfRule>
    <cfRule type="cellIs" dxfId="24" priority="26" operator="greaterThan">
      <formula>0</formula>
    </cfRule>
  </conditionalFormatting>
  <conditionalFormatting sqref="P60:P75">
    <cfRule type="cellIs" dxfId="23" priority="23" operator="lessThan">
      <formula>0</formula>
    </cfRule>
    <cfRule type="cellIs" dxfId="22" priority="24" operator="greaterThan">
      <formula>0</formula>
    </cfRule>
  </conditionalFormatting>
  <conditionalFormatting sqref="N13:N14">
    <cfRule type="cellIs" dxfId="21" priority="21" operator="lessThan">
      <formula>0</formula>
    </cfRule>
    <cfRule type="cellIs" dxfId="20" priority="22" operator="greaterThan">
      <formula>0</formula>
    </cfRule>
  </conditionalFormatting>
  <conditionalFormatting sqref="F43:F58">
    <cfRule type="cellIs" dxfId="19" priority="19" operator="lessThan">
      <formula>0</formula>
    </cfRule>
    <cfRule type="cellIs" dxfId="18" priority="20" operator="greaterThan">
      <formula>0</formula>
    </cfRule>
  </conditionalFormatting>
  <conditionalFormatting sqref="F60:F75">
    <cfRule type="cellIs" dxfId="17" priority="17" operator="lessThan">
      <formula>0</formula>
    </cfRule>
    <cfRule type="cellIs" dxfId="16" priority="18" operator="greaterThan">
      <formula>0</formula>
    </cfRule>
  </conditionalFormatting>
  <conditionalFormatting sqref="G43:G58">
    <cfRule type="cellIs" dxfId="15" priority="15" operator="lessThan">
      <formula>0</formula>
    </cfRule>
    <cfRule type="cellIs" dxfId="14" priority="16" operator="greaterThan">
      <formula>0</formula>
    </cfRule>
  </conditionalFormatting>
  <conditionalFormatting sqref="G60:G75">
    <cfRule type="cellIs" dxfId="13" priority="13" operator="lessThan">
      <formula>0</formula>
    </cfRule>
    <cfRule type="cellIs" dxfId="12" priority="14" operator="greaterThan">
      <formula>0</formula>
    </cfRule>
  </conditionalFormatting>
  <conditionalFormatting sqref="H43:H58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H60:H75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I43:I58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I60:I75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J43:J58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J60:J75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DF8C70-C044-934E-A5CA-39AFFA2313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F13:J14</xm:sqref>
        </x14:conditionalFormatting>
        <x14:conditionalFormatting xmlns:xm="http://schemas.microsoft.com/office/excel/2006/main">
          <x14:cfRule type="dataBar" id="{06994D96-9286-C246-9FC2-3CE0ACCBC6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F16:J17</xm:sqref>
        </x14:conditionalFormatting>
        <x14:conditionalFormatting xmlns:xm="http://schemas.microsoft.com/office/excel/2006/main">
          <x14:cfRule type="dataBar" id="{3FAFA1ED-8E69-5347-9012-E9BC1E20EA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F4:J11</xm:sqref>
        </x14:conditionalFormatting>
        <x14:conditionalFormatting xmlns:xm="http://schemas.microsoft.com/office/excel/2006/main">
          <x14:cfRule type="dataBar" id="{3D6D181E-4EB2-EF47-A8B7-692095E524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F21:J28</xm:sqref>
        </x14:conditionalFormatting>
        <x14:conditionalFormatting xmlns:xm="http://schemas.microsoft.com/office/excel/2006/main">
          <x14:cfRule type="dataBar" id="{1455E4A5-6612-2C4D-933C-B14633562A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F29:J36</xm:sqref>
        </x14:conditionalFormatting>
        <x14:conditionalFormatting xmlns:xm="http://schemas.microsoft.com/office/excel/2006/main">
          <x14:cfRule type="dataBar" id="{E58EC722-9B30-4D44-B1AA-28F3E17BE7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U21:Y28</xm:sqref>
        </x14:conditionalFormatting>
        <x14:conditionalFormatting xmlns:xm="http://schemas.microsoft.com/office/excel/2006/main">
          <x14:cfRule type="dataBar" id="{CB87D912-2910-1445-8493-5D9112F4FB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U13:Y14</xm:sqref>
        </x14:conditionalFormatting>
        <x14:conditionalFormatting xmlns:xm="http://schemas.microsoft.com/office/excel/2006/main">
          <x14:cfRule type="dataBar" id="{C630533B-F3FA-2449-AF63-BF36C452BE4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U29:Y36</xm:sqref>
        </x14:conditionalFormatting>
        <x14:conditionalFormatting xmlns:xm="http://schemas.microsoft.com/office/excel/2006/main">
          <x14:cfRule type="dataBar" id="{205C9621-EBE1-8C40-8923-F74712C402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U16:Y17</xm:sqref>
        </x14:conditionalFormatting>
        <x14:conditionalFormatting xmlns:xm="http://schemas.microsoft.com/office/excel/2006/main">
          <x14:cfRule type="dataBar" id="{1506E68A-F974-CD4B-BEA1-009B0631D2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U4:Y11</xm:sqref>
        </x14:conditionalFormatting>
        <x14:conditionalFormatting xmlns:xm="http://schemas.microsoft.com/office/excel/2006/main">
          <x14:cfRule type="dataBar" id="{DDBDAA9D-F332-F64A-B8AD-37CC9D1B0F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D21:D36 S21:S36 D4:D14</xm:sqref>
        </x14:conditionalFormatting>
        <x14:conditionalFormatting xmlns:xm="http://schemas.microsoft.com/office/excel/2006/main">
          <x14:cfRule type="dataBar" id="{23975CAC-D6CF-7B4B-8C2F-720E4030DF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D43:D58</xm:sqref>
        </x14:conditionalFormatting>
        <x14:conditionalFormatting xmlns:xm="http://schemas.microsoft.com/office/excel/2006/main">
          <x14:cfRule type="dataBar" id="{ABC1A033-4FBB-214C-8F96-4203F1356B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D60:D75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 Likelihood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Lang</dc:creator>
  <cp:lastModifiedBy>Ryan Vignogna</cp:lastModifiedBy>
  <dcterms:created xsi:type="dcterms:W3CDTF">2021-11-04T20:53:16Z</dcterms:created>
  <dcterms:modified xsi:type="dcterms:W3CDTF">2022-04-05T15:53:46Z</dcterms:modified>
</cp:coreProperties>
</file>